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ubMed listings" sheetId="1" state="visible" r:id="rId2"/>
    <sheet name="RCT's by journal type" sheetId="2" state="visible" r:id="rId3"/>
    <sheet name="RCT's over time"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<sst xmlns="http://schemas.openxmlformats.org/spreadsheetml/2006/main" count="1928" uniqueCount="1013">
  <si>
    <t xml:space="preserve">Sources:</t>
  </si>
  <si>
    <t xml:space="preserve">https://pubmed.ncbi.nlm.nih.gov/?term=homeopathy&amp;filter=pubt.randomizedcontrolledtrial</t>
  </si>
  <si>
    <t xml:space="preserve">https://pubmed.ncbi.nlm.nih.gov/?term=homeopathy+randomized+controlled+trial</t>
  </si>
  <si>
    <t xml:space="preserve">PMID, URL</t>
  </si>
  <si>
    <t xml:space="preserve">Title</t>
  </si>
  <si>
    <t xml:space="preserve">Authors</t>
  </si>
  <si>
    <t xml:space="preserve">Date</t>
  </si>
  <si>
    <t xml:space="preserve">Country</t>
  </si>
  <si>
    <t xml:space="preserve">Journal</t>
  </si>
  <si>
    <t xml:space="preserve">Journal IF</t>
  </si>
  <si>
    <t xml:space="preserve">Journal type</t>
  </si>
  <si>
    <t xml:space="preserve">Result</t>
  </si>
  <si>
    <t xml:space="preserve">Notes</t>
  </si>
  <si>
    <t xml:space="preserve">6994789</t>
  </si>
  <si>
    <t xml:space="preserve">Homoeopathic therapy in rheumatoid arthritis: evaluation by double-blind clinical therapeutic trial</t>
  </si>
  <si>
    <t xml:space="preserve">R G Gibson, S L Gibson, A D MacNeill, W W Buchanan</t>
  </si>
  <si>
    <t xml:space="preserve">1980-05</t>
  </si>
  <si>
    <t xml:space="preserve">UK</t>
  </si>
  <si>
    <t xml:space="preserve">Br J Clin Pharmacol</t>
  </si>
  <si>
    <t xml:space="preserve">Regular</t>
  </si>
  <si>
    <t xml:space="preserve">Positive</t>
  </si>
  <si>
    <t xml:space="preserve">7195723</t>
  </si>
  <si>
    <t xml:space="preserve">[A controlled clinical trial for testing the efficacy of the homeopathic drug eupatorium perfoliatum D2 inthe treatment of common cold (author's transl)]</t>
  </si>
  <si>
    <t xml:space="preserve">C A Gassinger, G Wünstel, P Netter</t>
  </si>
  <si>
    <t xml:space="preserve">1981-00</t>
  </si>
  <si>
    <t xml:space="preserve">Germany</t>
  </si>
  <si>
    <t xml:space="preserve">Arzneimittelforschung</t>
  </si>
  <si>
    <t xml:space="preserve">Negative</t>
  </si>
  <si>
    <t xml:space="preserve">D2 = 1% is not normally a homeopathic dilution</t>
  </si>
  <si>
    <t xml:space="preserve">6763404</t>
  </si>
  <si>
    <t xml:space="preserve">[Controlled randomized double-blind study for the comparison of the treatment of patients with essential hypertension with homeopathic and with pharmacologically effective drugs]</t>
  </si>
  <si>
    <t xml:space="preserve">G Hitzenberger, A Korn, M Dorcsi, P Bauer, F X Wohlzogen</t>
  </si>
  <si>
    <t xml:space="preserve">1982-12</t>
  </si>
  <si>
    <t xml:space="preserve">Wien Klin Wochenschr</t>
  </si>
  <si>
    <t xml:space="preserve">6129459</t>
  </si>
  <si>
    <t xml:space="preserve">Controlled trial of homoeopathic treatment of osteoarthritis</t>
  </si>
  <si>
    <t xml:space="preserve">M Shipley, H Berry, G Broster, M Jenkins, A Clover, I Williams</t>
  </si>
  <si>
    <t xml:space="preserve">1983-01</t>
  </si>
  <si>
    <t xml:space="preserve">Lancet</t>
  </si>
  <si>
    <t xml:space="preserve">3911965</t>
  </si>
  <si>
    <t xml:space="preserve">Double-blind trial comparing the effectiveness of the homeopathic preparation Galphimia potentiation D6, Galphimia dilution 10(-6) and placebo on pollinosis</t>
  </si>
  <si>
    <t xml:space="preserve">M Wiesenauer, W Gaus</t>
  </si>
  <si>
    <t xml:space="preserve">1985-00</t>
  </si>
  <si>
    <t xml:space="preserve">2876326</t>
  </si>
  <si>
    <t xml:space="preserve">Is homoeopathy a placebo response? Controlled trial of homoeopathic potency, with pollen in hayfever as model</t>
  </si>
  <si>
    <t xml:space="preserve">D T Reilly, M A Taylor, C McSharry, T Aitchison</t>
  </si>
  <si>
    <t xml:space="preserve">1986-10</t>
  </si>
  <si>
    <t xml:space="preserve">2521722</t>
  </si>
  <si>
    <t xml:space="preserve">[Evaluation of 2 homeopathic products on the resumption of transit after digestive surgery. A multicenter controlled trial]</t>
  </si>
  <si>
    <t xml:space="preserve">No authors listed</t>
  </si>
  <si>
    <t xml:space="preserve">1989-01</t>
  </si>
  <si>
    <t xml:space="preserve">France</t>
  </si>
  <si>
    <t xml:space="preserve">Presse Med</t>
  </si>
  <si>
    <t xml:space="preserve">2655683</t>
  </si>
  <si>
    <t xml:space="preserve">A controlled evaluation of a homoeopathic preparation in the treatment of influenza-like syndromes</t>
  </si>
  <si>
    <t xml:space="preserve">J P Ferley, D Zmirou, D D'Adhemar, F Balducci</t>
  </si>
  <si>
    <t xml:space="preserve">1989-03</t>
  </si>
  <si>
    <t xml:space="preserve">2506969</t>
  </si>
  <si>
    <t xml:space="preserve">Effect of homeopathic treatment on fibrositis (primary fibromyalgia)</t>
  </si>
  <si>
    <t xml:space="preserve">P Fisher, A Greenwood, E C Huskisson, P Turner, P Belon</t>
  </si>
  <si>
    <t xml:space="preserve">1989-05</t>
  </si>
  <si>
    <t xml:space="preserve">BMJ</t>
  </si>
  <si>
    <t xml:space="preserve">2667526</t>
  </si>
  <si>
    <t xml:space="preserve">[Efficiency of homeopathic preparation combinations in sinusitis. Results of a randomized double blind study with general practitioners]</t>
  </si>
  <si>
    <t xml:space="preserve">M Wiesenauer, W Gaus, U Bohnacker, S Häussler</t>
  </si>
  <si>
    <t xml:space="preserve">2170921</t>
  </si>
  <si>
    <t xml:space="preserve">[Aconite in homeopathic relief of post-operative pain and agitation in children]</t>
  </si>
  <si>
    <t xml:space="preserve">J P Alibeu, J Jobert</t>
  </si>
  <si>
    <t xml:space="preserve">1990-00</t>
  </si>
  <si>
    <t xml:space="preserve">Pediatrie</t>
  </si>
  <si>
    <t xml:space="preserve">2068543</t>
  </si>
  <si>
    <t xml:space="preserve">A randomized controlled trial to evaluate the effectiveness of homeopathy in rheumatoid arthritis</t>
  </si>
  <si>
    <t xml:space="preserve">L E Andrade, M B Ferraz, E Atra, A Castro, M S Silva</t>
  </si>
  <si>
    <t xml:space="preserve">1991-00</t>
  </si>
  <si>
    <t xml:space="preserve">Brazil</t>
  </si>
  <si>
    <t xml:space="preserve">Scand J Rheumatol</t>
  </si>
  <si>
    <t xml:space="preserve">1596811</t>
  </si>
  <si>
    <t xml:space="preserve">Homeopathic treatment of plantar warts</t>
  </si>
  <si>
    <t xml:space="preserve">M Labrecque, D Audet, L G Latulippe, J Drouin</t>
  </si>
  <si>
    <t xml:space="preserve">1992-05</t>
  </si>
  <si>
    <t xml:space="preserve">Canada</t>
  </si>
  <si>
    <t xml:space="preserve">CMAJ</t>
  </si>
  <si>
    <t xml:space="preserve">8118339</t>
  </si>
  <si>
    <t xml:space="preserve">[Does homeopathic medicine improve dysuria symptoms?]</t>
  </si>
  <si>
    <t xml:space="preserve">C Kurz, F Nagele, M Zorzi, H Karras, H Enzelsberger</t>
  </si>
  <si>
    <t xml:space="preserve">1993-00</t>
  </si>
  <si>
    <t xml:space="preserve">Austria</t>
  </si>
  <si>
    <t xml:space="preserve">Gynakol Geburtshilfliche Rundsch</t>
  </si>
  <si>
    <t xml:space="preserve">[none]</t>
  </si>
  <si>
    <t xml:space="preserve">7903572</t>
  </si>
  <si>
    <t xml:space="preserve">[The effects of Arnica Montana on blood coagulation. Randomized controlled trial]</t>
  </si>
  <si>
    <t xml:space="preserve">L Baillargeon, J Drouin, L Desjardins, D Leroux, D Audet</t>
  </si>
  <si>
    <t xml:space="preserve">1993-11</t>
  </si>
  <si>
    <t xml:space="preserve">Can Fam Physician</t>
  </si>
  <si>
    <t xml:space="preserve">8165068</t>
  </si>
  <si>
    <t xml:space="preserve">Treatment of acute childhood diarrhea with homeopathic medicine: a randomized clinical trial in Nicaragua</t>
  </si>
  <si>
    <t xml:space="preserve">J Jacobs, L M Jiménez, S S Gloyd, J L Gale, D Crothers</t>
  </si>
  <si>
    <t xml:space="preserve">1994-05</t>
  </si>
  <si>
    <t xml:space="preserve">USA</t>
  </si>
  <si>
    <t xml:space="preserve">Pediatrics</t>
  </si>
  <si>
    <t xml:space="preserve">7866080</t>
  </si>
  <si>
    <t xml:space="preserve">Effect of homoeopathic medicines on daily burden of symptoms in children with recurrent upper respiratory tract infections</t>
  </si>
  <si>
    <t xml:space="preserve">E S de Lange de Klerk, J Blommers, D J Kuik, P D Bezemer, L Feenstra</t>
  </si>
  <si>
    <t xml:space="preserve">1994-11</t>
  </si>
  <si>
    <t xml:space="preserve">Netherlands</t>
  </si>
  <si>
    <t xml:space="preserve">7983994</t>
  </si>
  <si>
    <t xml:space="preserve">Is evidence for homoeopathy reproducible?</t>
  </si>
  <si>
    <t xml:space="preserve">D Reilly, M A Taylor, N G Beattie, J H Campbell, C McSharry, T C Aitchison, R Carter, R D Stevenson</t>
  </si>
  <si>
    <t xml:space="preserve">1994-12</t>
  </si>
  <si>
    <t xml:space="preserve">Replication, A vs. A+B</t>
  </si>
  <si>
    <t xml:space="preserve">8751030</t>
  </si>
  <si>
    <t xml:space="preserve">A placebo controlled clinical trial investigating the efficacy of a homeopathic after-bite gel in reducing mosquito bite induced erythema</t>
  </si>
  <si>
    <t xml:space="preserve">N Hill, C Stam, S Tuinder, R A van Haselen</t>
  </si>
  <si>
    <t xml:space="preserve">1995-00</t>
  </si>
  <si>
    <t xml:space="preserve">Eur J Clin Pharmacol</t>
  </si>
  <si>
    <t xml:space="preserve">9395611</t>
  </si>
  <si>
    <t xml:space="preserve">Results of five randomized studies on the immunomodulatory activity of preparations of Echinacea</t>
  </si>
  <si>
    <t xml:space="preserve">D Melchart, K Linde, F Worku, L Sarkady, M Holzmann, K Jurcic, H Wagner</t>
  </si>
  <si>
    <t xml:space="preserve">J Altern Complement Med</t>
  </si>
  <si>
    <t xml:space="preserve">Alternative</t>
  </si>
  <si>
    <t xml:space="preserve">16036166</t>
  </si>
  <si>
    <t xml:space="preserve">Replication study concerning the effects of homeopathic dilutions of histamine on human basophil degranulation in vitro</t>
  </si>
  <si>
    <t xml:space="preserve">Adrian G Guggisberg, Stephan M Baumgartner, Cornelia M Tschopp, Peter Heusser</t>
  </si>
  <si>
    <t xml:space="preserve">1995-01</t>
  </si>
  <si>
    <t xml:space="preserve">Switzerland</t>
  </si>
  <si>
    <t xml:space="preserve">Replication</t>
  </si>
  <si>
    <t xml:space="preserve">7613277</t>
  </si>
  <si>
    <t xml:space="preserve">Effect of homoeopathy on pain and other events after acute trauma: placebo controlled trial with bilateral oral surgery</t>
  </si>
  <si>
    <t xml:space="preserve">P Lökken, P A Straumsheim, D Tveiten, P Skjelbred, C F Borchgrevink</t>
  </si>
  <si>
    <t xml:space="preserve">1995-06</t>
  </si>
  <si>
    <t xml:space="preserve">Norway</t>
  </si>
  <si>
    <t xml:space="preserve">8993956</t>
  </si>
  <si>
    <t xml:space="preserve">Homoeopathic versus placebo therapy of children with warts on the hands: a randomized, double-blind clinical trial</t>
  </si>
  <si>
    <t xml:space="preserve">J T Kainz, G Kozel, M Haidvogl, J Smolle</t>
  </si>
  <si>
    <t xml:space="preserve">1996-00</t>
  </si>
  <si>
    <t xml:space="preserve">Dermatology</t>
  </si>
  <si>
    <t xml:space="preserve">9068434</t>
  </si>
  <si>
    <t xml:space="preserve">Double-blind, placebo-controlled, randomized clinical trial of homoeopathic arnica C30 for pain and infection after total abdominal hysterectomy</t>
  </si>
  <si>
    <t xml:space="preserve">O Hart, M A Mullee, G Lewith, J Miller</t>
  </si>
  <si>
    <t xml:space="preserve">1997-02</t>
  </si>
  <si>
    <t xml:space="preserve">J R Soc Med</t>
  </si>
  <si>
    <t xml:space="preserve">9251877</t>
  </si>
  <si>
    <t xml:space="preserve">Double-blind randomized placebo-controlled study of homoeopathic prophylaxis of migraine</t>
  </si>
  <si>
    <t xml:space="preserve">T E Whitmarsh, D M Coleston-Shields, T J Steiner</t>
  </si>
  <si>
    <t xml:space="preserve">1997-08</t>
  </si>
  <si>
    <t xml:space="preserve">Cephalalgia</t>
  </si>
  <si>
    <t xml:space="preserve">9378668</t>
  </si>
  <si>
    <t xml:space="preserve">[Homeopathic treatment of adenoid vegetations. Results of a prospective, randomized double-blind study]</t>
  </si>
  <si>
    <t xml:space="preserve">K H Friese, U Feuchter, H Moeller</t>
  </si>
  <si>
    <t xml:space="preserve">HNO</t>
  </si>
  <si>
    <t xml:space="preserve">9429007</t>
  </si>
  <si>
    <t xml:space="preserve">Homoeopathy for delayed onset muscle soreness: a randomised double blind placebo controlled trial</t>
  </si>
  <si>
    <t xml:space="preserve">A J Vickers, P Fisher, C Smith, S E Wyllie, G T Lewith</t>
  </si>
  <si>
    <t xml:space="preserve">1997-12</t>
  </si>
  <si>
    <t xml:space="preserve">Br J Sports Med</t>
  </si>
  <si>
    <t xml:space="preserve">9451677</t>
  </si>
  <si>
    <t xml:space="preserve">Homeopathy for postoperative ileus? A meta-analysis</t>
  </si>
  <si>
    <t xml:space="preserve">J Barnes, K L Resch, E Ernst</t>
  </si>
  <si>
    <t xml:space="preserve">J Clin Gastroenterol</t>
  </si>
  <si>
    <t xml:space="preserve">3041973</t>
  </si>
  <si>
    <t xml:space="preserve">[Therapy of common cold with a homeopathic combination preparation in comparison with acetylsalicylic acid. A controlled, randomized double-blind study]</t>
  </si>
  <si>
    <t xml:space="preserve">V L Maiwald, T Weinfurtner, J Mau, W D Connert</t>
  </si>
  <si>
    <t xml:space="preserve">1998-04</t>
  </si>
  <si>
    <t xml:space="preserve">9708713</t>
  </si>
  <si>
    <t xml:space="preserve">Homeopathic vs conventional treatment of vertigo: a randomized double-blind controlled clinical study</t>
  </si>
  <si>
    <t xml:space="preserve">M Weiser, W Strösser, P Klein</t>
  </si>
  <si>
    <t xml:space="preserve">1998-08</t>
  </si>
  <si>
    <t xml:space="preserve">Arch Otolaryngol Head Neck Surg</t>
  </si>
  <si>
    <t xml:space="preserve">Affiliation: Heel GmbH</t>
  </si>
  <si>
    <t xml:space="preserve">9923984</t>
  </si>
  <si>
    <t xml:space="preserve">Use of homeopathy in the treatment of tinnitus</t>
  </si>
  <si>
    <t xml:space="preserve">J J Simpson, I Donaldson, W E Davies</t>
  </si>
  <si>
    <t xml:space="preserve">Br J Audiol</t>
  </si>
  <si>
    <t xml:space="preserve">9758072</t>
  </si>
  <si>
    <t xml:space="preserve">Homeopathic Arnica 30x is ineffective for muscle soreness after long-distance running: a randomized, double-blind, placebo-controlled trial</t>
  </si>
  <si>
    <t xml:space="preserve">A J Vickers, P Fisher, C Smith, S E Wyllie, R Rees</t>
  </si>
  <si>
    <t xml:space="preserve">1998-09</t>
  </si>
  <si>
    <t xml:space="preserve">Clin J Pain</t>
  </si>
  <si>
    <t xml:space="preserve">10325874</t>
  </si>
  <si>
    <t xml:space="preserve">Randomized double-blind placebo-controlled trial of homoeopathic 'proving' for Belladonna C30</t>
  </si>
  <si>
    <t xml:space="preserve">K Goodyear, G Lewith, J L Low</t>
  </si>
  <si>
    <t xml:space="preserve">1998-11</t>
  </si>
  <si>
    <t xml:space="preserve">Pilot study, proving</t>
  </si>
  <si>
    <t xml:space="preserve">10335412</t>
  </si>
  <si>
    <t xml:space="preserve">Homeopathy in HIV infection: a trial report of double-blind placebo controlled study</t>
  </si>
  <si>
    <t xml:space="preserve">D P Rastogi, V P Singh, V Singh, S K Dey, K Rao</t>
  </si>
  <si>
    <t xml:space="preserve">1999-04</t>
  </si>
  <si>
    <t xml:space="preserve">India</t>
  </si>
  <si>
    <t xml:space="preserve">Br Homeopath J</t>
  </si>
  <si>
    <t xml:space="preserve">10460983</t>
  </si>
  <si>
    <t xml:space="preserve">A randomized equivalence trial comparing the efficacy and safety of Luffa comp.-Heel nasal spray with cromolyn sodium spray in the treatment of seasonal allergic rhinitis</t>
  </si>
  <si>
    <t xml:space="preserve">M Weiser, L H Gegenheimer, P Klein</t>
  </si>
  <si>
    <t xml:space="preserve">1999-06</t>
  </si>
  <si>
    <t xml:space="preserve">Forsch Komplementarmed</t>
  </si>
  <si>
    <t xml:space="preserve">Comparison with likely ineffective medicine</t>
  </si>
  <si>
    <t xml:space="preserve">10581822</t>
  </si>
  <si>
    <t xml:space="preserve">A randomized comparison of homoeopathic and standard care for the treatment of glue ear in children</t>
  </si>
  <si>
    <t xml:space="preserve">H Harrison, A Fixsen, A Vickers</t>
  </si>
  <si>
    <t xml:space="preserve">1999-09</t>
  </si>
  <si>
    <t xml:space="preserve">Complement Ther Med</t>
  </si>
  <si>
    <t xml:space="preserve">Pilot study</t>
  </si>
  <si>
    <t xml:space="preserve">10671699</t>
  </si>
  <si>
    <t xml:space="preserve">Homeopathic treatment of mild traumatic brain injury: A randomized, double-blind, placebo-controlled clinical trial</t>
  </si>
  <si>
    <t xml:space="preserve">E H Chapman, R J Weintraub, M A Milburn, T O Pirozzi, E Woo</t>
  </si>
  <si>
    <t xml:space="preserve">1999-12</t>
  </si>
  <si>
    <t xml:space="preserve">J Head Trauma Rehabil</t>
  </si>
  <si>
    <t xml:space="preserve">11146347</t>
  </si>
  <si>
    <t xml:space="preserve">Homeopathic Arnica in postoperative haematomas: a double-blind study</t>
  </si>
  <si>
    <t xml:space="preserve">A A Ramelet, G Buchheim, P Lorenz, M Imfeld</t>
  </si>
  <si>
    <t xml:space="preserve">2000-00</t>
  </si>
  <si>
    <t xml:space="preserve">10703903</t>
  </si>
  <si>
    <t xml:space="preserve">Homeopathic treatment of migraine: a double blind, placebo controlled trial of 68 patients [see comment]</t>
  </si>
  <si>
    <t xml:space="preserve">P Straumsheim, C Borchgrevink, P Mowinckel, H Kierulf, O Hafslund</t>
  </si>
  <si>
    <t xml:space="preserve">2000-01</t>
  </si>
  <si>
    <t xml:space="preserve">10703904</t>
  </si>
  <si>
    <t xml:space="preserve">Efficacy of homeopathic treatment of skin reactions during radiotherapy for breast cancer: a randomised, double-blind clinical trial</t>
  </si>
  <si>
    <t xml:space="preserve">A Balzarini, E Felisi, A Martini, F De Conno</t>
  </si>
  <si>
    <t xml:space="preserve">Italy</t>
  </si>
  <si>
    <t xml:space="preserve">10784270</t>
  </si>
  <si>
    <t xml:space="preserve">Homeopathic treatment of acute childhood diarrhea: results from a clinical trial in Nepal</t>
  </si>
  <si>
    <t xml:space="preserve">J Jacobs, L M Jiménez, S Malthouse, E Chapman, D Crothers, M Masuk, W B Jonas</t>
  </si>
  <si>
    <t xml:space="preserve">2000-04</t>
  </si>
  <si>
    <t xml:space="preserve">10908688</t>
  </si>
  <si>
    <t xml:space="preserve">A randomized controlled trial comparing topical piroxicam gel with a homeopathic gel in osteoarthritis of the knee</t>
  </si>
  <si>
    <t xml:space="preserve">R A van Haselen, P A Fisher</t>
  </si>
  <si>
    <t xml:space="preserve">2000-07</t>
  </si>
  <si>
    <t xml:space="preserve">Rheumatology (Oxford)</t>
  </si>
  <si>
    <t xml:space="preserve">Comparison involving topical gel</t>
  </si>
  <si>
    <t xml:space="preserve">10948025</t>
  </si>
  <si>
    <t xml:space="preserve">Randomised controlled trial of homoeopathy versus placebo in perennial allergic rhinitis with overview of four trial series</t>
  </si>
  <si>
    <t xml:space="preserve">M A Taylor, D Reilly, R H Llewellyn-Jones, C McSharry, T C Aitchison</t>
  </si>
  <si>
    <t xml:space="preserve">2000-08</t>
  </si>
  <si>
    <t xml:space="preserve">11025394</t>
  </si>
  <si>
    <t xml:space="preserve">[The efficacy of the complex medication Phyto-Hypophyson L in female, hormone-related sterility. A randomized, placebo-controlled clinical double-blind study]</t>
  </si>
  <si>
    <t xml:space="preserve">J Bergmann, B Luft, S Boehmann, B Runnebaum, I Gerhard</t>
  </si>
  <si>
    <t xml:space="preserve">Forsch Komplementarmed Klass Naturheilkd</t>
  </si>
  <si>
    <t xml:space="preserve">11055772</t>
  </si>
  <si>
    <t xml:space="preserve">Is homeopathic 'immunotherapy' effective? A double-blind, placebo-controlled trial with the isopathic remedy Betula 30c for patients with birch pollen allergy</t>
  </si>
  <si>
    <t xml:space="preserve">S Aabel, E Laerum, S Dølvik, P Djupesland</t>
  </si>
  <si>
    <t xml:space="preserve">2000-10</t>
  </si>
  <si>
    <t xml:space="preserve">11055773</t>
  </si>
  <si>
    <t xml:space="preserve">No beneficial effect of isopathic prophylactic treatment for birch pollen allergy during a low-pollen season: a double-blind, placebo-controlled clinical trial of homeopathic Betula 30c</t>
  </si>
  <si>
    <t xml:space="preserve">S Aabel</t>
  </si>
  <si>
    <t xml:space="preserve">11142927</t>
  </si>
  <si>
    <t xml:space="preserve">[Effectiveness of Formica rufa and autologous blood injection in patients with ankylosing spondylitis: a double-blind randomized study]</t>
  </si>
  <si>
    <t xml:space="preserve">K P Schirmer, M Fritz, W H Jäckel</t>
  </si>
  <si>
    <t xml:space="preserve">11212085</t>
  </si>
  <si>
    <t xml:space="preserve">The efficacy and safety of a homeopathic gel in the treatment of acute low back pain: a multi-centre, randomised, double-blind comparative clinical trial</t>
  </si>
  <si>
    <t xml:space="preserve">C Stam, M S Bonnet, R A van Haselen</t>
  </si>
  <si>
    <t xml:space="preserve">2001-01</t>
  </si>
  <si>
    <t xml:space="preserve">11224838</t>
  </si>
  <si>
    <t xml:space="preserve">Homeopathic treatment of acute otitis media in children: a preliminary randomized placebo-controlled trial</t>
  </si>
  <si>
    <t xml:space="preserve">J Jacobs, D A Springer, D Crothers</t>
  </si>
  <si>
    <t xml:space="preserve">2001-02</t>
  </si>
  <si>
    <t xml:space="preserve">Pediatr Infect Dis J</t>
  </si>
  <si>
    <t xml:space="preserve">11316508</t>
  </si>
  <si>
    <t xml:space="preserve">The effects of homeopathic belladonna 30CH in healthy volunteers -- a randomized, double-blind experiment</t>
  </si>
  <si>
    <t xml:space="preserve">H Walach, H Köster, T Hennig, G Haag</t>
  </si>
  <si>
    <t xml:space="preserve">2001-03</t>
  </si>
  <si>
    <t xml:space="preserve">J Psychosom Res</t>
  </si>
  <si>
    <t xml:space="preserve">Proving</t>
  </si>
  <si>
    <t xml:space="preserve">11327520</t>
  </si>
  <si>
    <t xml:space="preserve">Can homeopathically prepared mercury cause symptoms in healthy volunteers? A randomized, double-blind placebo-controlled trial</t>
  </si>
  <si>
    <t xml:space="preserve">A J Vickers, R van Haselen, M Heger</t>
  </si>
  <si>
    <t xml:space="preserve">2001-04</t>
  </si>
  <si>
    <t xml:space="preserve">11341459</t>
  </si>
  <si>
    <t xml:space="preserve">The long-term effects of homeopathic treatment of chronic headaches: one year follow-up and single case time series analysis</t>
  </si>
  <si>
    <t xml:space="preserve">H Walach, T Lowes, D Mussbach, U Schamell, W Springer, G Stritzl, G Haag</t>
  </si>
  <si>
    <t xml:space="preserve">11479779</t>
  </si>
  <si>
    <t xml:space="preserve">Can homeopaths detect homeopathic medicines? A pilot study for a randomised, double-blind, placebo controlled investigation of the proving hypothesis</t>
  </si>
  <si>
    <t xml:space="preserve">A Vickers, R McCarney, P Fisher, R van Haselen</t>
  </si>
  <si>
    <t xml:space="preserve">2001-07</t>
  </si>
  <si>
    <t xml:space="preserve">Pilot study, proving, positive trend ≠ positive</t>
  </si>
  <si>
    <t xml:space="preserve">11677862</t>
  </si>
  <si>
    <t xml:space="preserve">[Homeopathic specialties as substitutes for benzodiazepines: double-blind vs. placebo study]</t>
  </si>
  <si>
    <t xml:space="preserve">P Cialdella, J P Boissel, P Belon; Groupe de recherche ASTRHO</t>
  </si>
  <si>
    <t xml:space="preserve">Therapie</t>
  </si>
  <si>
    <t xml:space="preserve">11505416</t>
  </si>
  <si>
    <t xml:space="preserve">A randomized, controlled clinical trial of the homeopathic medication TRAUMEEL S in the treatment of chemotherapy-induced stomatitis in children undergoing stem cell transplantation</t>
  </si>
  <si>
    <t xml:space="preserve">M Oberbaum, I Yaniv, Y Ben-Gal, J Stein, N Ben-Zvi, L S Freedman, D Branski</t>
  </si>
  <si>
    <t xml:space="preserve">2001-08</t>
  </si>
  <si>
    <t xml:space="preserve">Israel</t>
  </si>
  <si>
    <t xml:space="preserve">Cancer</t>
  </si>
  <si>
    <t xml:space="preserve">11561118</t>
  </si>
  <si>
    <t xml:space="preserve">A randomized controlled trial of homeopathy in rheumatoid arthritis</t>
  </si>
  <si>
    <t xml:space="preserve">P Fisher, D L Scott</t>
  </si>
  <si>
    <t xml:space="preserve">2001-09</t>
  </si>
  <si>
    <t xml:space="preserve">11896746</t>
  </si>
  <si>
    <t xml:space="preserve">Effective treatment of seborrheic dermatitis using a low dose, oral homeopathic medication consisting of potassium bromide, sodium bromide, nickel sulfate, and sodium chloride in a double-blind, placebo-controlled study</t>
  </si>
  <si>
    <t xml:space="preserve">Steven A Smith, Ardith E Baker, John H Williams</t>
  </si>
  <si>
    <t xml:space="preserve">2002-02</t>
  </si>
  <si>
    <t xml:space="preserve">Altern Med Rev</t>
  </si>
  <si>
    <t xml:space="preserve">Affiliation: Loma Lux Laboratories</t>
  </si>
  <si>
    <t xml:space="preserve">11872551</t>
  </si>
  <si>
    <t xml:space="preserve">Use of ultramolecular potencies of allergen to treat asthmatic people allergic to house dust mite: double blind randomised controlled clinical trial</t>
  </si>
  <si>
    <t xml:space="preserve">G T Lewith, A D Watkins, M E Hyland, S Shaw, J A Broomfield, G Dolan, S T Holgate</t>
  </si>
  <si>
    <t xml:space="preserve">2002-03</t>
  </si>
  <si>
    <t xml:space="preserve">11934908</t>
  </si>
  <si>
    <t xml:space="preserve">Can homeopaths detect homeopathic medicines by dowsing? A randomized, double-blind, placebo-controlled trial</t>
  </si>
  <si>
    <t xml:space="preserve">R McCarney, P Fisher, F Spink, G Flint, R van Haselen</t>
  </si>
  <si>
    <t xml:space="preserve">2002-04</t>
  </si>
  <si>
    <t xml:space="preserve">Nonsense study</t>
  </si>
  <si>
    <t xml:space="preserve">12226773</t>
  </si>
  <si>
    <t xml:space="preserve">[The Efficacy of homeopathy in the treatment of chronic low back pain compared to standardized physiotherapy]</t>
  </si>
  <si>
    <t xml:space="preserve">R Gmünder, R Kissling</t>
  </si>
  <si>
    <t xml:space="preserve">2002-09</t>
  </si>
  <si>
    <t xml:space="preserve">Z Orthop Ihre Grenzgeb</t>
  </si>
  <si>
    <t xml:space="preserve">12422922</t>
  </si>
  <si>
    <t xml:space="preserve">Does a homeopathic ultramolecular dilution of Thyroidinum 30cH affect the rate of body weight reduction in fasting patients? A randomised placebo-controlled double-blind clinical trial</t>
  </si>
  <si>
    <t xml:space="preserve">J M Schmidt, B Ostermayr</t>
  </si>
  <si>
    <t xml:space="preserve">2002-10</t>
  </si>
  <si>
    <t xml:space="preserve">Homeopathy</t>
  </si>
  <si>
    <t xml:space="preserve">12562974</t>
  </si>
  <si>
    <t xml:space="preserve">Homeopathic arnica for prevention of pain and bruising: randomized placebo-controlled trial in hand surgery</t>
  </si>
  <si>
    <t xml:space="preserve">C Stevinson, V S Devaraj, A Fountain-Barber, S Hawkins, E Ernst</t>
  </si>
  <si>
    <t xml:space="preserve">2003-02</t>
  </si>
  <si>
    <t xml:space="preserve">12716269</t>
  </si>
  <si>
    <t xml:space="preserve">A randomized, double-blind, placebo-controlled study of classical homeopathy in generalized anxiety disorder</t>
  </si>
  <si>
    <t xml:space="preserve">Omer Bonne, Yair Shemer, Yonatan Gorali, Maor Katz, Arieh Y Shalev</t>
  </si>
  <si>
    <t xml:space="preserve">2003-03</t>
  </si>
  <si>
    <t xml:space="preserve">J Clin Psychiatry</t>
  </si>
  <si>
    <t xml:space="preserve">12668794</t>
  </si>
  <si>
    <t xml:space="preserve">Individualised homeopathy as an adjunct in the treatment of childhood asthma: a randomised placebo controlled trial</t>
  </si>
  <si>
    <t xml:space="preserve">A White, P Slade, C Hunt, A Hart, E Ernst</t>
  </si>
  <si>
    <t xml:space="preserve">2003-04</t>
  </si>
  <si>
    <t xml:space="preserve">Thorax</t>
  </si>
  <si>
    <t xml:space="preserve">14587682</t>
  </si>
  <si>
    <t xml:space="preserve">Effects of homeopathic treatment on pruritus of haemodialysis patients: a randomised placebo-controlled double-blind trial</t>
  </si>
  <si>
    <t xml:space="preserve">A M S Cavalcanti, L M Rocha, R Carillo Jr, L U O Lima, J R Lugon</t>
  </si>
  <si>
    <t xml:space="preserve">2003-10</t>
  </si>
  <si>
    <t xml:space="preserve">16060203</t>
  </si>
  <si>
    <t xml:space="preserve">[Efficacy of Arnica in varicose vein surgery: results of a randomized, double-blind, placebo-controlled pilot study]</t>
  </si>
  <si>
    <t xml:space="preserve">M Wolf, C Tamaschke, W Mayer, M Heger</t>
  </si>
  <si>
    <t xml:space="preserve">Pilot study, positive trend ≠ positive</t>
  </si>
  <si>
    <t xml:space="preserve">14651731</t>
  </si>
  <si>
    <t xml:space="preserve">Ultramolecular homeopathy has no observable clinical effects. A randomized, double-blind, placebo-controlled proving trial of Belladonna 30C</t>
  </si>
  <si>
    <t xml:space="preserve">Sarah Brien, George Lewith, Trevor Bryant</t>
  </si>
  <si>
    <t xml:space="preserve">2003-11</t>
  </si>
  <si>
    <t xml:space="preserve">15190655</t>
  </si>
  <si>
    <t xml:space="preserve">Use of complementary medicine amongst diabetic patients in a public primary care clinic in Ipoh</t>
  </si>
  <si>
    <t xml:space="preserve">R Remli, S C Chan</t>
  </si>
  <si>
    <t xml:space="preserve">2003-12</t>
  </si>
  <si>
    <t xml:space="preserve">Malaysia</t>
  </si>
  <si>
    <t xml:space="preserve">Med J Malaysia</t>
  </si>
  <si>
    <t xml:space="preserve">15016577</t>
  </si>
  <si>
    <t xml:space="preserve">A randomised, controlled, triple-blind trial of the efficacy of homeopathic treatment for chronic fatigue syndrome</t>
  </si>
  <si>
    <t xml:space="preserve">Elaine Weatherley-Jones, Jon P Nicholl, Kate J Thomas, Gareth J Parry, Michael W McKendrick, Stephen T Green, Philip J Stanley, Sean P J Lynch</t>
  </si>
  <si>
    <t xml:space="preserve">2004-02</t>
  </si>
  <si>
    <t xml:space="preserve">15025886</t>
  </si>
  <si>
    <t xml:space="preserve">Strength of vital force in classical homeopathy: bio-psycho-social-spiritual correlates within a complex systems context</t>
  </si>
  <si>
    <t xml:space="preserve">Iris R Bell, Daniel A Lewisnd, Sabrina E Lewis, Audrey J Brooks, Gary E Schwartz, Carol M Baldwin</t>
  </si>
  <si>
    <t xml:space="preserve">15165408</t>
  </si>
  <si>
    <t xml:space="preserve">Individual differences in response to randomly assigned active individualized homeopathic and placebo treatment in fibromyalgia: implications of a double-blinded optional crossover design</t>
  </si>
  <si>
    <t xml:space="preserve">Iris R Bell, Daniel A Lewisnd, Audrey J Brooks, Gary E Schwartz, Sabrina E Lewis, Opher Caspi, Victoria Cunningham, Carol M Baldwin</t>
  </si>
  <si>
    <t xml:space="preserve">2004-04</t>
  </si>
  <si>
    <t xml:space="preserve">15165409</t>
  </si>
  <si>
    <t xml:space="preserve">Electroencephalographic cordance patterns distinguish exceptional clinical responders with fibromyalgia to individualized homeopathic medicines</t>
  </si>
  <si>
    <t xml:space="preserve">Iris R Bell, Daniel A Lewisnd, Gary E Schwartz, Sabrina E Lewis, Opher Caspi, Anne Scott, Audrey J Brooks, Carol M Baldwin</t>
  </si>
  <si>
    <t xml:space="preserve">Very weak study</t>
  </si>
  <si>
    <t xml:space="preserve">14734789</t>
  </si>
  <si>
    <t xml:space="preserve">Improved clinical status in fibromyalgia patients treated with individualized homeopathic remedies versus placebo</t>
  </si>
  <si>
    <t xml:space="preserve">I R Bell, D A Lewisnd, A J Brooks, G E Schwartz, S E Lewis, B T Walsh, C M Baldwin</t>
  </si>
  <si>
    <t xml:space="preserve">2004-05</t>
  </si>
  <si>
    <t xml:space="preserve">15370183</t>
  </si>
  <si>
    <t xml:space="preserve">EEG alpha sensitization in individualized homeopathic treatment of fibromyalgia</t>
  </si>
  <si>
    <t xml:space="preserve">Iris R Bell, Daniel A Lewisnd, Sabrina E Lewis, Gary E Schwartz, Audrey J Brooks, Anne Scott, Carol M Baldwin</t>
  </si>
  <si>
    <t xml:space="preserve">2004-09</t>
  </si>
  <si>
    <t xml:space="preserve">Int J Neurosci</t>
  </si>
  <si>
    <t xml:space="preserve">15532695</t>
  </si>
  <si>
    <t xml:space="preserve">Homeopathic proving symptoms: result of a local, non-local, or placebo process? A blinded, placebo-controlled pilot study</t>
  </si>
  <si>
    <t xml:space="preserve">H Walach, J Sherr, R Schneider, R Shabi, A Bond, G Rieberer</t>
  </si>
  <si>
    <t xml:space="preserve">2004-10</t>
  </si>
  <si>
    <t xml:space="preserve">15572868</t>
  </si>
  <si>
    <t xml:space="preserve">A double-blind, randomized, homeopathic pathogenetic trial with healthy persons: comparing two high potencies</t>
  </si>
  <si>
    <t xml:space="preserve">H Möllinger, R Schneider, M Löffel, H Walach</t>
  </si>
  <si>
    <t xml:space="preserve">Very weak, proving</t>
  </si>
  <si>
    <t xml:space="preserve">15610489</t>
  </si>
  <si>
    <t xml:space="preserve">Comparison of homeopathy, placebo and antibiotic treatment of clinical mastitis in dairy cows - methodological issues and results from a randomized-clinical trial</t>
  </si>
  <si>
    <t xml:space="preserve">L Hektoen, S Larsen, S A Odegaard, T Løken</t>
  </si>
  <si>
    <t xml:space="preserve">2004-12</t>
  </si>
  <si>
    <t xml:space="preserve">J Vet Med A Physiol Pathol Clin Med</t>
  </si>
  <si>
    <t xml:space="preserve">15750359</t>
  </si>
  <si>
    <t xml:space="preserve">A pilot, randomized, double-blinded, placebo-controlled trial of individualized homeopathy for symptoms of estrogen withdrawal in breast-cancer survivors</t>
  </si>
  <si>
    <t xml:space="preserve">Elizabeth A Thompson, Alan Montgomery, Diane Douglas, David Reilly</t>
  </si>
  <si>
    <t xml:space="preserve">2005-02</t>
  </si>
  <si>
    <t xml:space="preserve">15750360</t>
  </si>
  <si>
    <t xml:space="preserve">Homeopathy for menopausal symptoms in breast cancer survivors: a preliminary randomized controlled trial</t>
  </si>
  <si>
    <t xml:space="preserve">Jennifer Jacobs, Patricia Herman, Krista Heron, Steven Olsen, Lucy Vaughters</t>
  </si>
  <si>
    <t xml:space="preserve">'Positive trend’ ≠ positive</t>
  </si>
  <si>
    <t xml:space="preserve">15764779</t>
  </si>
  <si>
    <t xml:space="preserve">Influence of potassium dichromate on tracheal secretions in critically ill patients</t>
  </si>
  <si>
    <t xml:space="preserve">Michael Frass, Christoph Dielacher, Manfred Linkesch, Christian Endler, Ilse Muchitsch, Ernst Schuster, Alan Kaye</t>
  </si>
  <si>
    <t xml:space="preserve">2005-03</t>
  </si>
  <si>
    <t xml:space="preserve">Chest</t>
  </si>
  <si>
    <t xml:space="preserve">15741420</t>
  </si>
  <si>
    <t xml:space="preserve">Treatment of seasonal allergic rhinitis using homeopathic preparation of common allergens in the southwest region of the US: a randomized, controlled clinical trial</t>
  </si>
  <si>
    <t xml:space="preserve">Linda S Kim, June E Riedlinger, Carol M Baldwin, Lisa Hilli, Sarv Varta Khalsa, Stephen A Messer, Robert F Waters</t>
  </si>
  <si>
    <t xml:space="preserve">2005-04</t>
  </si>
  <si>
    <t xml:space="preserve">Ann Pharmacother</t>
  </si>
  <si>
    <t xml:space="preserve">15801940</t>
  </si>
  <si>
    <t xml:space="preserve">Self treatment with one of three self selected, ultramolecular homeopathic medicines for the prevention of upper respiratory tract infections in children. A double-blind randomized placebo controlled trial</t>
  </si>
  <si>
    <t xml:space="preserve">Aslak Steinsbekk, Niels Bentzen, Vinjar Fønnebø, George Lewith</t>
  </si>
  <si>
    <t xml:space="preserve">15866899</t>
  </si>
  <si>
    <t xml:space="preserve">Controlled clinical trial of the effect of a homoeopathic nosode on the somatic cell counts in the milk of clinically normal dairy cows</t>
  </si>
  <si>
    <t xml:space="preserve">M A Holmes, P D Cockcroft, C E Booth, M F Heath</t>
  </si>
  <si>
    <t xml:space="preserve">Vet Rec</t>
  </si>
  <si>
    <t xml:space="preserve">15892486</t>
  </si>
  <si>
    <t xml:space="preserve">Adjunctive homeopathic treatment in patients with severe sepsis: a randomized, double-blind, placebo-controlled trial in an intensive care unit</t>
  </si>
  <si>
    <t xml:space="preserve">M Frass, M Linkesch, S Banyai, G Resch, C Dielacher, T Löbl, C Endler, M Haidvogl, I Muchitsch, E Schuster</t>
  </si>
  <si>
    <t xml:space="preserve">16036165</t>
  </si>
  <si>
    <t xml:space="preserve">The effect of the homeopathic remedies Arnica montana and Bellis perennis on mild postpartum bleeding--a randomized, double-blind, placebo-controlled study--preliminary results</t>
  </si>
  <si>
    <t xml:space="preserve">Menachem Oberbaum, Narine Galoyan, Liat Lerner-Geva, Shepherd Roee Singer, Sorina Grisaru, David Shashar, Arnon Samueloff</t>
  </si>
  <si>
    <t xml:space="preserve">2005-06</t>
  </si>
  <si>
    <t xml:space="preserve">Effects of homeopathic treatment on salivary flow rate and subjective symptoms in patients with oral dryness: a randomized trial</t>
  </si>
  <si>
    <t xml:space="preserve">S Haila, A Koskinen, J Tenovuo</t>
  </si>
  <si>
    <t xml:space="preserve">2005-07</t>
  </si>
  <si>
    <t xml:space="preserve">Finland</t>
  </si>
  <si>
    <t xml:space="preserve">16296913</t>
  </si>
  <si>
    <t xml:space="preserve">Homeopathy for attention-deficit/hyperactivity disorder: a pilot randomized-controlled trial</t>
  </si>
  <si>
    <t xml:space="preserve">Jennifer Jacobs, Anna-Leila Williams, Christine Girard, Valentine Yanchou Njike, David Katz</t>
  </si>
  <si>
    <t xml:space="preserve">2005-10</t>
  </si>
  <si>
    <t xml:space="preserve">16047154</t>
  </si>
  <si>
    <t xml:space="preserve">Homeopathic treatment of children with attention deficit hyperactivity disorder: a randomised, double blind, placebo controlled crossover trial</t>
  </si>
  <si>
    <t xml:space="preserve">Heiner Frei, Regula Everts, Klaus von Ammon, Franz Kaufmann, Daniel Walther, Shu-Fang Hsu-Schmitz, Marco Collenberg, Katharina Fuhrer, Ralph Hassink, Maja Steinlin, André Thurneysen</t>
  </si>
  <si>
    <t xml:space="preserve">2005-12</t>
  </si>
  <si>
    <t xml:space="preserve">Eur J Pediatr</t>
  </si>
  <si>
    <t xml:space="preserve">16338192</t>
  </si>
  <si>
    <t xml:space="preserve">Homeopathic care for the prevention of upper respiratory tract infections in children: a pragmatic, randomised, controlled trial comparing individualised homeopathic care and waiting-list controls</t>
  </si>
  <si>
    <t xml:space="preserve">Aslak Steinsbekk, Vinjar Fønnebø, George Lewith, Niels Bentzen</t>
  </si>
  <si>
    <t xml:space="preserve">16544756</t>
  </si>
  <si>
    <t xml:space="preserve">[Pharmacoprophylaxis of sea-sickness syndrome with the help of homeopathic drug "Avia-more"]</t>
  </si>
  <si>
    <t xml:space="preserve">Iu A Salenko, V G Barchukov, S A Sergeeva, O A Vorob'ev, K V Ponomarenko, A M Palamarchuk, O N Gracheva, V V Barchukov</t>
  </si>
  <si>
    <t xml:space="preserve">2006-01</t>
  </si>
  <si>
    <t xml:space="preserve">Russia</t>
  </si>
  <si>
    <t xml:space="preserve">Voen Med Zh</t>
  </si>
  <si>
    <t xml:space="preserve">16721192</t>
  </si>
  <si>
    <t xml:space="preserve">Night shift: can a homeopathic remedy alleviate shift lag?</t>
  </si>
  <si>
    <t xml:space="preserve">Mary P La Pine, Fay N Malcomson, John M Torrance, Nigel V Marsh</t>
  </si>
  <si>
    <t xml:space="preserve">2006-05</t>
  </si>
  <si>
    <t xml:space="preserve">New Zealand</t>
  </si>
  <si>
    <t xml:space="preserve">Dimens Crit Care Nurs</t>
  </si>
  <si>
    <t xml:space="preserve">17034278</t>
  </si>
  <si>
    <t xml:space="preserve">Homeopathic combination remedy in the treatment of acute childhood diarrhea in Honduras</t>
  </si>
  <si>
    <t xml:space="preserve">Jennifer Jacobs, Brandon L Guthrie, Gustavo Avila Montes, Laurel E Jacobs, Noah Mickey-Colman, A Rose Wilson, Ronald DiGiacomo</t>
  </si>
  <si>
    <t xml:space="preserve">2006-10</t>
  </si>
  <si>
    <t xml:space="preserve">17105693</t>
  </si>
  <si>
    <t xml:space="preserve">Homeopathic arnica therapy in patients receiving knee surgery: results of three randomised double-blind trials</t>
  </si>
  <si>
    <t xml:space="preserve">B Brinkhaus, J M Wilkens, R Lüdtke, J Hunger, C M Witt, S N Willich</t>
  </si>
  <si>
    <t xml:space="preserve">2006-12</t>
  </si>
  <si>
    <t xml:space="preserve">Majority of groups non-significant</t>
  </si>
  <si>
    <t xml:space="preserve">17227743</t>
  </si>
  <si>
    <t xml:space="preserve">Homeopathic Arnica montana for post-tonsillectomy analgesia: a randomised placebo control trial</t>
  </si>
  <si>
    <t xml:space="preserve">A Robertson, R Suryanarayanan, A Banerjee</t>
  </si>
  <si>
    <t xml:space="preserve">2007-01</t>
  </si>
  <si>
    <t xml:space="preserve">Small effect size</t>
  </si>
  <si>
    <t xml:space="preserve">17227744</t>
  </si>
  <si>
    <t xml:space="preserve">The use of homeopathic combination remedy for dengue fever symptoms: a pilot RCT in Honduras</t>
  </si>
  <si>
    <t xml:space="preserve">J Jacobs, E A Fernandez, B Merizalde, G A Avila-Montes, D Crothers</t>
  </si>
  <si>
    <t xml:space="preserve">17227746</t>
  </si>
  <si>
    <t xml:space="preserve">Randomised controlled trials of homeopathy in hyperactive children: treatment procedure leads to an unconventional study design. Experience with open-label homeopathic treatment preceding the Swiss ADHD placebo controlled, randomised, double-blind, cross-over trial</t>
  </si>
  <si>
    <t xml:space="preserve">H Frei, R Everts, K von Ammon, F Kaufmann, D Walther, S-F Hsu Schmitz, M Collenberg, M Steinlin, C Lim, A Thurneysen</t>
  </si>
  <si>
    <t xml:space="preserve">17210507</t>
  </si>
  <si>
    <t xml:space="preserve">Sunflower therapy for children with specific learning difficulties (dyslexia): a randomised, controlled trial</t>
  </si>
  <si>
    <t xml:space="preserve">Leona Bull</t>
  </si>
  <si>
    <t xml:space="preserve">2007-02</t>
  </si>
  <si>
    <t xml:space="preserve">Complement Ther Clin Pract</t>
  </si>
  <si>
    <t xml:space="preserve">Not a homeopathy RCT</t>
  </si>
  <si>
    <t xml:space="preserve">17362845</t>
  </si>
  <si>
    <t xml:space="preserve">Efficacy of a complex homeopathic medication (Sinfrontal) in patients with acute maxillary sinusitis: a prospective, randomized, double-blind, placebo-controlled, multicenter clinical trial</t>
  </si>
  <si>
    <t xml:space="preserve">Dmitriy I Zabolotnyi, Kyra C Kneis, Andy Richardson, Reinhard Rettenberger, Marianne Heger, Marietta Kaszkin-Bettag, Peter W Heger</t>
  </si>
  <si>
    <t xml:space="preserve">2007-03</t>
  </si>
  <si>
    <t xml:space="preserve">Ukraine</t>
  </si>
  <si>
    <t xml:space="preserve">Explore (NY)</t>
  </si>
  <si>
    <t xml:space="preserve">17180695</t>
  </si>
  <si>
    <t xml:space="preserve">[Homeopathy in acute rhinosinusitis: a double-blind, placebo controlled study shows the efficiency and tolerability of a homeopathic combination remedy]</t>
  </si>
  <si>
    <t xml:space="preserve">K-H Friese, D I Zabalotnyi</t>
  </si>
  <si>
    <t xml:space="preserve">2007-04</t>
  </si>
  <si>
    <t xml:space="preserve">Same author, study type as PMID 17362845</t>
  </si>
  <si>
    <t xml:space="preserve">17368530</t>
  </si>
  <si>
    <t xml:space="preserve">An exploratory study of the contextual effect of homeopathic care. A randomised controlled trial of homeopathic care vs. self-prescribed homeopathic medicine in the prevention of upper respiratory tract infections in children</t>
  </si>
  <si>
    <t xml:space="preserve">Aslak Steinsbekk, George Lewith, Vinjar Fønnebø, Niels Bentzen</t>
  </si>
  <si>
    <t xml:space="preserve">2007-10</t>
  </si>
  <si>
    <t xml:space="preserve">Prev Med</t>
  </si>
  <si>
    <t xml:space="preserve">17628642</t>
  </si>
  <si>
    <t xml:space="preserve">Homeopathic remedy for arsenic toxicity?: Evidence-based findings from a randomized placebo-controlled double blind human trial</t>
  </si>
  <si>
    <t xml:space="preserve">Philippe Belon, Antara Banerjee, Susanta Roy Karmakar, Surjyo Jyoti Biswas, Sandipan Chaki Choudhury, Pathikrit Banerjee, Jayanta Kumar Das, Surajit Pathak, Bibhas Guha, Saili Paul, Nandini Bhattacharjee, Anisur Rahman Khuda-Bukhsh</t>
  </si>
  <si>
    <t xml:space="preserve">Sci Total Environ</t>
  </si>
  <si>
    <t xml:space="preserve">Affiliation: Boiron</t>
  </si>
  <si>
    <t xml:space="preserve">17310359</t>
  </si>
  <si>
    <t xml:space="preserve">Homotoxicological remedies versus desmopressin versus placebo in the treatment of enuresis: a randomised, double-blind, controlled trial</t>
  </si>
  <si>
    <t xml:space="preserve">Pietro Ferrara, Giuseppina Marrone, Valentina Emmanuele, Alessandro Nicoletti, Antonio Mastrangelo, Eloisa Tiberi, Antonio Ruggiero, Alfonso Fasano, Fabrizia Paolini Paoletti</t>
  </si>
  <si>
    <t xml:space="preserve">2008-02</t>
  </si>
  <si>
    <t xml:space="preserve">Pediatr Nephrol</t>
  </si>
  <si>
    <t xml:space="preserve">18251757</t>
  </si>
  <si>
    <t xml:space="preserve">Effect of homeopathy on analgesic intake following knee ligament reconstruction: a phase III monocentre randomized placebo controlled study</t>
  </si>
  <si>
    <t xml:space="preserve">A Paris, N Gonnet, C Chaussard, P Belon, F Rocourt, D Saragaglia, J L Cracowski</t>
  </si>
  <si>
    <t xml:space="preserve">18701641</t>
  </si>
  <si>
    <t xml:space="preserve">Homeopathic pathogenetic trials produce more specific than non-specific symptoms: results from two double-blind placebo controlled trials</t>
  </si>
  <si>
    <t xml:space="preserve">H Walach, H Möllinger, J Sherr, R Schneider</t>
  </si>
  <si>
    <t xml:space="preserve">2008-07</t>
  </si>
  <si>
    <t xml:space="preserve">J Psychopharmacol</t>
  </si>
  <si>
    <t xml:space="preserve">Nonsense study, proving</t>
  </si>
  <si>
    <t xml:space="preserve">18787330</t>
  </si>
  <si>
    <t xml:space="preserve">A homoeopathic proving of Galphimia glauca</t>
  </si>
  <si>
    <t xml:space="preserve">Michael Teut, Jörn Dahler, Christoph Schnegg; Wilsede Study Group for Homoeopathic Provings</t>
  </si>
  <si>
    <t xml:space="preserve">2008-08</t>
  </si>
  <si>
    <t xml:space="preserve">Forsch Komplementmed</t>
  </si>
  <si>
    <t xml:space="preserve">19371569</t>
  </si>
  <si>
    <t xml:space="preserve">A randomized controlled trial of homeopathic treatment of weaned piglets in a commercial swine herd</t>
  </si>
  <si>
    <t xml:space="preserve">F R M Soto, E R Vuaden, C dP Coelho, N R Benites, L V Bonamin, S S de Azevedo</t>
  </si>
  <si>
    <t xml:space="preserve">2008-10</t>
  </si>
  <si>
    <t xml:space="preserve">19799472</t>
  </si>
  <si>
    <t xml:space="preserve">Economic evaluation of Sinfrontal in the treatment of acute maxillary sinusitis in adults</t>
  </si>
  <si>
    <t xml:space="preserve">Kyra C Kneis, Afschin Gandjour</t>
  </si>
  <si>
    <t xml:space="preserve">2009-00</t>
  </si>
  <si>
    <t xml:space="preserve">Appl Health Econ Health Policy</t>
  </si>
  <si>
    <t xml:space="preserve">19135958</t>
  </si>
  <si>
    <t xml:space="preserve">Ignatia in the treatment of oral lichen planus</t>
  </si>
  <si>
    <t xml:space="preserve">Fahimeh Mousavi, Safa Sherafati, Yalda Nozad Mojaver</t>
  </si>
  <si>
    <t xml:space="preserve">2009-01</t>
  </si>
  <si>
    <t xml:space="preserve">Iran</t>
  </si>
  <si>
    <t xml:space="preserve">19305007</t>
  </si>
  <si>
    <t xml:space="preserve">Pilot study of the effect of individualised homeopathy on the pruritus associated with atopic dermatitis in dogs</t>
  </si>
  <si>
    <t xml:space="preserve">P B Hill, J Hoare, P Lau-Gillard, J Rybnicek, R T Mathie</t>
  </si>
  <si>
    <t xml:space="preserve">2009-03</t>
  </si>
  <si>
    <t xml:space="preserve">19358959</t>
  </si>
  <si>
    <t xml:space="preserve">Healthcare provided by a homeopath as an adjunct to usual care for Fibromyalgia (FMS): results of a pilot Randomised Controlled Trial</t>
  </si>
  <si>
    <t xml:space="preserve">Clare Relton, C Smith, J Raw, C Walters, A O Adebajo, K J Thomas, T A Young</t>
  </si>
  <si>
    <t xml:space="preserve">2009-04</t>
  </si>
  <si>
    <t xml:space="preserve">Pilot study, A vs. A+B</t>
  </si>
  <si>
    <t xml:space="preserve">19420956</t>
  </si>
  <si>
    <t xml:space="preserve">Homeopathic pathogenetic trials produce specific symptoms different from placebo</t>
  </si>
  <si>
    <t xml:space="preserve">Heribert Möllinger, Rainer Schneider, Harald Walach</t>
  </si>
  <si>
    <t xml:space="preserve">19647206</t>
  </si>
  <si>
    <t xml:space="preserve">Homeopathic treatment of minor aphthous ulcer: a randomized, placebo-controlled clinical trial</t>
  </si>
  <si>
    <t xml:space="preserve">Fahimeh Mousavi, Yalda Nozad Mojaver, Mehdi Asadzadeh, Mustafa Mirzazadeh</t>
  </si>
  <si>
    <t xml:space="preserve">2009-07</t>
  </si>
  <si>
    <t xml:space="preserve">19583713</t>
  </si>
  <si>
    <t xml:space="preserve">Monthly itraconazole versus classic homeopathy for the treatment of recurrent vulvovaginal candidiasis: a randomised trial</t>
  </si>
  <si>
    <t xml:space="preserve">A Witt, U Kaufmann, M Bitschnau, C Tempfer, A Ozbal, E Haytouglu, H Gregor, H Kiss</t>
  </si>
  <si>
    <t xml:space="preserve">2009-10</t>
  </si>
  <si>
    <t xml:space="preserve">BJOG</t>
  </si>
  <si>
    <t xml:space="preserve">19762811</t>
  </si>
  <si>
    <t xml:space="preserve">Efficacy of homeopathic remedies as prophylaxis of bovine endometritis</t>
  </si>
  <si>
    <t xml:space="preserve">S Arlt, W Padberg, M Drillich, W Heuwieser</t>
  </si>
  <si>
    <t xml:space="preserve">J Dairy Sci</t>
  </si>
  <si>
    <t xml:space="preserve">19887810</t>
  </si>
  <si>
    <t xml:space="preserve">[Effectiveness of a classical homeopathic treatment in atopic eczema. A randomised placebo-controlled double-blind clinical trial]</t>
  </si>
  <si>
    <t xml:space="preserve">Joachim Siebenwirth, Rainer Lüdtke, Wolfgang Remy, Jürgen Rakoski, Siegfried Borelli, Johannes Ring</t>
  </si>
  <si>
    <t xml:space="preserve">20129178</t>
  </si>
  <si>
    <t xml:space="preserve">Chronic primary insomnia: efficacy of homeopathic simillimum</t>
  </si>
  <si>
    <t xml:space="preserve">David Francis Naudé, Ingrid Marcelline Stephanie Couchman, Ashnie Maharaj</t>
  </si>
  <si>
    <t xml:space="preserve">2010-01</t>
  </si>
  <si>
    <t xml:space="preserve">South Africa</t>
  </si>
  <si>
    <t xml:space="preserve">20233176</t>
  </si>
  <si>
    <t xml:space="preserve">No effect of a homoeopathic combination of Arnica montana and Bryonia alba on bleeding, inflammation, and ischaemia after aortic valve surgery</t>
  </si>
  <si>
    <t xml:space="preserve">Catherine Cornu, Pierre Joseph, Ségolène Gaillard, Christian Bauer, Catherine Vedrinne, Alvine Bissery, Ghislaine Melot, Nadine Bossard, Philippe Belon, Jean-Jacques Lehot</t>
  </si>
  <si>
    <t xml:space="preserve">2010-02</t>
  </si>
  <si>
    <t xml:space="preserve">20380750</t>
  </si>
  <si>
    <t xml:space="preserve">Traumeel S for pain relief following hallux valgus surgery: a randomized controlled trial</t>
  </si>
  <si>
    <t xml:space="preserve">Shepherd R Singer, Michal Amit-Kohn, Samuel Weiss, Jonathan Rosenblum, Guy Maoz, Noah Samuels, Esther Lukasiewicz, Laurence Freedman, Ora Paltiel, Menachem Itzchaki, Meir Niska, Menachem Oberbaum</t>
  </si>
  <si>
    <t xml:space="preserve">2010-04</t>
  </si>
  <si>
    <t xml:space="preserve">BMC Clin Pharmacol</t>
  </si>
  <si>
    <t xml:space="preserve">20807867</t>
  </si>
  <si>
    <t xml:space="preserve">The effect of topical arnica on muscle pain</t>
  </si>
  <si>
    <t xml:space="preserve">Julie D Adkison, David W Bauer, Terence Chang</t>
  </si>
  <si>
    <t xml:space="preserve">2010-10</t>
  </si>
  <si>
    <t xml:space="preserve">20822562</t>
  </si>
  <si>
    <t xml:space="preserve">Efficacy of homeopathic and antibiotic treatment strategies in cases of mild and moderate bovine clinical mastitis</t>
  </si>
  <si>
    <t xml:space="preserve">Christina Werner, Axel Sobiraj, Albert Sundrum</t>
  </si>
  <si>
    <t xml:space="preserve">2010-11</t>
  </si>
  <si>
    <t xml:space="preserve">J Dairy Res</t>
  </si>
  <si>
    <t xml:space="preserve">Phishing expedition</t>
  </si>
  <si>
    <t xml:space="preserve">21076131</t>
  </si>
  <si>
    <t xml:space="preserve">Homeopathy has clinical benefits in rheumatoid arthritis patients that are attributable to the consultation process but not the homeopathic remedy: a randomized controlled clinical trial</t>
  </si>
  <si>
    <t xml:space="preserve">Sarah Brien, Laurie Lachance, Phil Prescott, Clare McDermott, George Lewith</t>
  </si>
  <si>
    <t xml:space="preserve">2011-06</t>
  </si>
  <si>
    <t xml:space="preserve">21669162</t>
  </si>
  <si>
    <t xml:space="preserve">An initial report on the efficacy of a millesimal potency Arsenicum Album LM 0/3 in ameliorating arsenic toxicity in humans living in a high-risk arsenic village</t>
  </si>
  <si>
    <t xml:space="preserve">Anisur Rahman Khuda-Bukhsh, Antara Banerjee, Surjyo Jyoti Biswas, Susanta Roy Karmakar, Pathikrit Banerjee, Surajit Pathak, Bibhas Guha, Saiful Haque, Debarsi Das, Arnab De, Durba Das, Naoual Boujedaini</t>
  </si>
  <si>
    <t xml:space="preserve">Zhong Xi Yi Jie He Xue Bao</t>
  </si>
  <si>
    <t xml:space="preserve">Extremely weak study</t>
  </si>
  <si>
    <t xml:space="preserve">21784326</t>
  </si>
  <si>
    <t xml:space="preserve">Homeopathic ear drops as an adjunct to standard therapy in children with acute otitis media</t>
  </si>
  <si>
    <t xml:space="preserve">James A Taylor, Jennifer Jacobs</t>
  </si>
  <si>
    <t xml:space="preserve">2011-07</t>
  </si>
  <si>
    <t xml:space="preserve">A vs. A+B</t>
  </si>
  <si>
    <t xml:space="preserve">21784327</t>
  </si>
  <si>
    <t xml:space="preserve">Homeopathic Plumbum metallicum for lead poisoning: a randomized clinical trial</t>
  </si>
  <si>
    <t xml:space="preserve">Roberto Queiroz Padilha, Rachel Riera, Alvaro Nagib Átallah</t>
  </si>
  <si>
    <t xml:space="preserve">21962194</t>
  </si>
  <si>
    <t xml:space="preserve">Short-term effects of repeated olfactory administration of homeopathic sulphur or pulsatilla on electroencephalographic alpha power in healthy young adults</t>
  </si>
  <si>
    <t xml:space="preserve">Iris R Bell, Audrey J Brooks, Amy Howerter, Nicholas Jackson, Gary E Schwartz</t>
  </si>
  <si>
    <t xml:space="preserve">2011-10</t>
  </si>
  <si>
    <t xml:space="preserve">22594648</t>
  </si>
  <si>
    <t xml:space="preserve">Multiweek resting EEG cordance change patterns from repeated olfactory activation with two constitutionally salient homeopathic remedies in healthy young adults</t>
  </si>
  <si>
    <t xml:space="preserve">Iris R Bell, Amy Howerter, Nicholas Jackson, Audrey J Brooks, Gary E Schwartz</t>
  </si>
  <si>
    <t xml:space="preserve">2012-05</t>
  </si>
  <si>
    <t xml:space="preserve">23424755</t>
  </si>
  <si>
    <t xml:space="preserve">[Effectiveness and safety of a homeopathic drug combination in the treatment of chronic low back pain. A double-blind, randomized, placebo-controlled clinical trial]</t>
  </si>
  <si>
    <t xml:space="preserve">A M Beer, S Fey, M Zimmer, W Teske, D Schremmer, K R Wiebelitz</t>
  </si>
  <si>
    <t xml:space="preserve">2012-06</t>
  </si>
  <si>
    <t xml:space="preserve">MMW Fortschr Med</t>
  </si>
  <si>
    <t xml:space="preserve">22818233</t>
  </si>
  <si>
    <t xml:space="preserve">The therapeutic effect of Tarentula cubensis extract (Theranekron®) in foot-and-mouth disease in cattle: a randomised trial in an endemic setting</t>
  </si>
  <si>
    <t xml:space="preserve">Samad Lotfollahzadeh, Mohammad Reza Alizadeh, Mehrdad Mohri, Mohammad Reza Mokhber Dezfouli</t>
  </si>
  <si>
    <t xml:space="preserve">2012-07</t>
  </si>
  <si>
    <t xml:space="preserve">23025450</t>
  </si>
  <si>
    <t xml:space="preserve">Homeopathy for mental fatigue: lessons from a randomized, triple blind, placebo-controlled cross-over clinical trial</t>
  </si>
  <si>
    <t xml:space="preserve">Michael Emmans Dean, Raj Karsandas, J Martin Bland, Debbie Gooch, Hugh MacPherson</t>
  </si>
  <si>
    <t xml:space="preserve">2012-10</t>
  </si>
  <si>
    <t xml:space="preserve">BMC Complement Altern Med</t>
  </si>
  <si>
    <t xml:space="preserve">22504933</t>
  </si>
  <si>
    <t xml:space="preserve">Traumeel S in preventing and treating mucositis in young patients undergoing SCT: a report of the Children's Oncology Group</t>
  </si>
  <si>
    <t xml:space="preserve">S F Sencer, T Zhou, L S Freedman, J A Ives, Z Chen, D Wall, M L Nieder, S A Grupp, L C Yu, I Sahdev, W B Jonas, J D Wallace, M Oberbaum</t>
  </si>
  <si>
    <t xml:space="preserve">2012-11</t>
  </si>
  <si>
    <t xml:space="preserve">Bone Marrow Transplant</t>
  </si>
  <si>
    <t xml:space="preserve">21954883</t>
  </si>
  <si>
    <t xml:space="preserve">Effect of Gelsemium 5CH and 15CH on anticipatory anxiety: a phase III, single-centre, randomized, placebo-controlled study</t>
  </si>
  <si>
    <t xml:space="preserve">Adeline Paris, Sophie Schmidlin, Sandrine Mouret, Enkelejda Hodaj, Philippe Marijnen, Naoual Boujedaini, Mircea Polosan, Jean-Luc Cracowski</t>
  </si>
  <si>
    <t xml:space="preserve">2012-12</t>
  </si>
  <si>
    <t xml:space="preserve">Fundam Clin Pharmacol</t>
  </si>
  <si>
    <t xml:space="preserve">23244208</t>
  </si>
  <si>
    <t xml:space="preserve">Can treatment with Cocculine improve the control of chemotherapy-induced emesis in early breast cancer patients? A randomized, multi-centered, double-blind, placebo-controlled Phase III trial</t>
  </si>
  <si>
    <t xml:space="preserve">David Pérol, Jocelyne Provençal, Anne-Claire Hardy-Bessard, David Coeffic, Jean-Phillipe Jacquin, Cécile Agostini, Thomas Bachelot, Jean-Paul Guastalla, Xavier Pivot, Jean-Pierre Martin, Agathe Bajard, Isabelle Ray-Coquard</t>
  </si>
  <si>
    <t xml:space="preserve">BMC Cancer</t>
  </si>
  <si>
    <t xml:space="preserve">23341426</t>
  </si>
  <si>
    <t xml:space="preserve">Acute electroencephalographic effects from repeated olfactory administration of homeopathic remedies in individuals with self-reported chemical sensitivity</t>
  </si>
  <si>
    <t xml:space="preserve">2013-01</t>
  </si>
  <si>
    <t xml:space="preserve">Altern Ther Health Med</t>
  </si>
  <si>
    <t xml:space="preserve">22963271</t>
  </si>
  <si>
    <t xml:space="preserve">Effects of a homeopathic combination remedy on the acute stress response, well-being, and sleep: a double-blind, randomized clinical trial</t>
  </si>
  <si>
    <t xml:space="preserve">Juliane Hellhammer, Melanie Schubert</t>
  </si>
  <si>
    <t xml:space="preserve">2013-02</t>
  </si>
  <si>
    <t xml:space="preserve">23561008</t>
  </si>
  <si>
    <t xml:space="preserve">Homeopathic drug proving of Okoubaka aubrevillei: a randomised placebo-controlled trial</t>
  </si>
  <si>
    <t xml:space="preserve">Michael Teut, Joern Dahler, Ute Hirschberg, Rainer Luedtke, Henning Albrecht, Claudia M Witt</t>
  </si>
  <si>
    <t xml:space="preserve">2013-04</t>
  </si>
  <si>
    <t xml:space="preserve">Trials</t>
  </si>
  <si>
    <t xml:space="preserve">23622262</t>
  </si>
  <si>
    <t xml:space="preserve">A randomized placebo-controlled pilot study of Cat saliva 9cH and Histaminum 9cH in cat allergic adults</t>
  </si>
  <si>
    <t xml:space="preserve">Prenitha Naidoo, Janice Pellow</t>
  </si>
  <si>
    <t xml:space="preserve">23981403</t>
  </si>
  <si>
    <t xml:space="preserve">The effect of a homeopathic complex on psychophysiological onset insomnia in males: a randomized pilot study</t>
  </si>
  <si>
    <t xml:space="preserve">Caroline Christel Harrison, Elizabeth Margaret Solomon, Janice Pellow</t>
  </si>
  <si>
    <t xml:space="preserve">2013-09</t>
  </si>
  <si>
    <t xml:space="preserve">24086352</t>
  </si>
  <si>
    <t xml:space="preserve">Homeopathy for depression: a randomized, partially double-blind, placebo-controlled, four-armed study (DEP-HOM)</t>
  </si>
  <si>
    <t xml:space="preserve">Ubiratan C Adler, Stephanie Krüger, Michael Teut, Rainer Lüdtke, Lena Schützler, Friederike Martins, Stefan N Willich, Klaus Linde, Claudia M Witt</t>
  </si>
  <si>
    <t xml:space="preserve">PLoS One</t>
  </si>
  <si>
    <t xml:space="preserve">24050768</t>
  </si>
  <si>
    <t xml:space="preserve">Morpho-functional response of Nile tilapia (Oreochromis niloticus) to a homeopathic complex</t>
  </si>
  <si>
    <t xml:space="preserve">Graciela Lucca Braccini, Maria Raquel Marçal Natali, Ricardo Pereira Ribeiro, Ricardo Hideo Mori, Rafael Riggo, Carlos A L Oliveira, João Fábio Hildebrandt, Lauro Vargas</t>
  </si>
  <si>
    <t xml:space="preserve">2013-10</t>
  </si>
  <si>
    <t xml:space="preserve">Many variables tested</t>
  </si>
  <si>
    <t xml:space="preserve">24199982</t>
  </si>
  <si>
    <t xml:space="preserve">Additional benefits of homeopathy in the treatment of chronic periodontitis: a randomized clinical trial</t>
  </si>
  <si>
    <t xml:space="preserve">L C Mourão, H Moutinho, A Canabarro</t>
  </si>
  <si>
    <t xml:space="preserve">2013-11</t>
  </si>
  <si>
    <t xml:space="preserve">25060156</t>
  </si>
  <si>
    <t xml:space="preserve">Effect of orally administered potentized capsaicin and dihydrocapsaicin in humans: a homeopathic pathogenetic trial</t>
  </si>
  <si>
    <t xml:space="preserve">Rajesh Shah</t>
  </si>
  <si>
    <t xml:space="preserve">2014-00</t>
  </si>
  <si>
    <t xml:space="preserve">23714686</t>
  </si>
  <si>
    <t xml:space="preserve">Homeopathic medicine for acute cough in upper respiratory tract infections and acute bronchitis: a randomized, double-blind, placebo-controlled trial</t>
  </si>
  <si>
    <t xml:space="preserve">Alessandro Zanasi, Massimiliano Mazzolini, Francesco Tursi, Antonio Maria Morselli-Labate, Alexandro Paccapelo, Marzia Lecchi</t>
  </si>
  <si>
    <t xml:space="preserve">2014-02</t>
  </si>
  <si>
    <t xml:space="preserve">Pulm Pharmacol TherPediatrie</t>
  </si>
  <si>
    <t xml:space="preserve">24685414</t>
  </si>
  <si>
    <t xml:space="preserve">Homeopathic treatment in addition to standard care in multi drug resistant pulmonary tuberculosis: a randomized, double blind, placebo controlled clinical trial</t>
  </si>
  <si>
    <t xml:space="preserve">Kusum S Chand, Raj K Manchanda, Renu Mittal, Sudhir Batra, Jayant N Banavaliker, Indra De</t>
  </si>
  <si>
    <t xml:space="preserve">2014-04</t>
  </si>
  <si>
    <t xml:space="preserve">24931747</t>
  </si>
  <si>
    <t xml:space="preserve">China rubra for side-effects of quinine: a prospective, randomised study in pregnant women with malaria in Cotonou, Benin</t>
  </si>
  <si>
    <t xml:space="preserve">Karine Danno, Frédéric Rerolle, Sylvie de Sigalony, Aurélie Colas, Laurence Terzan, Marie-France Bordet</t>
  </si>
  <si>
    <t xml:space="preserve">2014-07</t>
  </si>
  <si>
    <t xml:space="preserve">Affiliation: Boiron, A vs. A+B</t>
  </si>
  <si>
    <t xml:space="preserve">24931748</t>
  </si>
  <si>
    <t xml:space="preserve">Interim results of a randomised controlled trial of homeopathic treatment for irritable bowel syndrome</t>
  </si>
  <si>
    <t xml:space="preserve">Emily J Peckham, Clare Relton, Jackie Raw, Clare Walters, Kate Thomas, Christine Smith, Kapil Kapur, Elmuhtady Said</t>
  </si>
  <si>
    <t xml:space="preserve">Weak study</t>
  </si>
  <si>
    <t xml:space="preserve">25129881</t>
  </si>
  <si>
    <t xml:space="preserve">Additional effects of homeopathy on chronic periodontitis: a 1-year follow-up randomized clinical trial</t>
  </si>
  <si>
    <t xml:space="preserve">L C Mourão, D M Cataldo, H Moutinho, R G Fischer, A Canabarro</t>
  </si>
  <si>
    <t xml:space="preserve">2014-08</t>
  </si>
  <si>
    <t xml:space="preserve">Follow-up to PMID 24199982</t>
  </si>
  <si>
    <t xml:space="preserve">25439038</t>
  </si>
  <si>
    <t xml:space="preserve">Efficacy of homeopathic intervention in subclinical hypothyroidism with or without autoimmune thyroiditis in children: an exploratory randomized control study</t>
  </si>
  <si>
    <t xml:space="preserve">Vijay K Chauhan, Raj K Manchanda, Archana Narang, Raman K Marwaha, Saurav Arora, Latika Nagpal, Surender K Verma, V Sreenivas</t>
  </si>
  <si>
    <t xml:space="preserve">2014-10</t>
  </si>
  <si>
    <t xml:space="preserve">25238506</t>
  </si>
  <si>
    <t xml:space="preserve">Efficacy of a homeopathic complex on acute viral tonsillitis</t>
  </si>
  <si>
    <t xml:space="preserve">Eunice Malapane, Elizabeth M Solomon, Janice Pellow</t>
  </si>
  <si>
    <t xml:space="preserve">2014-11</t>
  </si>
  <si>
    <t xml:space="preserve">25636410</t>
  </si>
  <si>
    <t xml:space="preserve">A double-blind randomized placebo-controlled feasibility study evaluating individualized homeopathy in managing pain of knee osteoarthritis</t>
  </si>
  <si>
    <t xml:space="preserve">Munmun Koley, Subhranil Saha, Shubhamoy Ghosh</t>
  </si>
  <si>
    <t xml:space="preserve">2015-01</t>
  </si>
  <si>
    <t xml:space="preserve">J Evid Based Complementary Altern Med</t>
  </si>
  <si>
    <t xml:space="preserve">Feasibility study</t>
  </si>
  <si>
    <t xml:space="preserve">26051564</t>
  </si>
  <si>
    <t xml:space="preserve">Influence of adjunctive classical homeopathy on global health status and subjective wellbeing in cancer patients - A pragmatic randomized controlled trial</t>
  </si>
  <si>
    <t xml:space="preserve">Michael Frass, Helmut Friehs, Christiane Thallinger, Narinderjit Kaur Sohal, Christine Marosi, Ilse Muchitsch, Katharina Gaertner, Andreas Gleiss, Ernst Schuster, Menachem Oberbaum</t>
  </si>
  <si>
    <t xml:space="preserve">2015-06</t>
  </si>
  <si>
    <t xml:space="preserve">26773321</t>
  </si>
  <si>
    <t xml:space="preserve">Physiotherapy and a Homeopathic Complex for Chronic Low-back Pain Due to Osteoarthritis: A Randomized, Controlled Pilot Study</t>
  </si>
  <si>
    <t xml:space="preserve">Mary Morris, Janice Pellow, Elizabeth Margaret Solomon, Tebogo Tsele-Tebakang</t>
  </si>
  <si>
    <t xml:space="preserve">2016-01</t>
  </si>
  <si>
    <t xml:space="preserve">26827999</t>
  </si>
  <si>
    <t xml:space="preserve">A randomized controlled trial comparing Pentazocine and Chamomilla recutita for labor pain relief</t>
  </si>
  <si>
    <t xml:space="preserve">Shamsa Zafar, Yawar Najam, Zaeema Arif, Assad Hafeez</t>
  </si>
  <si>
    <t xml:space="preserve">2016-02</t>
  </si>
  <si>
    <t xml:space="preserve">Pakistan</t>
  </si>
  <si>
    <t xml:space="preserve">26828000</t>
  </si>
  <si>
    <t xml:space="preserve">Homeopathic medicines for prevention of influenza and acute respiratory tract infections in children: blind, randomized, placebo-controlled clinical trial</t>
  </si>
  <si>
    <t xml:space="preserve">Camila Monteiro Siqueira, Fortune Homsani, Venício Féo da Veiga, Carlos Lyrio, Haroldo Mattos, Sonia Regina Lambert Passos, José Nelson Couceiro, Carla Holandino Quaresma</t>
  </si>
  <si>
    <t xml:space="preserve">25954844</t>
  </si>
  <si>
    <t xml:space="preserve">Perioperative Arnica montana for Reduction of Ecchymosis in Rhinoplasty Surgery</t>
  </si>
  <si>
    <t xml:space="preserve">Scott R Chaiet, Benjamin C Marcus</t>
  </si>
  <si>
    <t xml:space="preserve">2016-05</t>
  </si>
  <si>
    <t xml:space="preserve">Ann Plast Surg</t>
  </si>
  <si>
    <t xml:space="preserve">Significant p value is unusually high</t>
  </si>
  <si>
    <t xml:space="preserve">27493984</t>
  </si>
  <si>
    <t xml:space="preserve">The Effectiveness and Safety of a Homeopathic Medicinal Product in Pediatric Upper Respiratory Tract Infections With Fever: A Randomized Controlled Trial</t>
  </si>
  <si>
    <t xml:space="preserve">Robert van Haselen, Manuela Thinesse-Mallwitz, Vitaliy Maidannyk, Stephen L Buskin, Stephan Weber, Thomas Keller, Julia Burkart, Petra Klement </t>
  </si>
  <si>
    <t xml:space="preserve">2016-07</t>
  </si>
  <si>
    <t xml:space="preserve">Glob Pediatr Health</t>
  </si>
  <si>
    <t xml:space="preserve"> 28144456</t>
  </si>
  <si>
    <t xml:space="preserve">Effect of Homeopathy on Pain Intensity and Quality Of Life of Students With Primary Dysmenorrhea: A Randomized Controlled Trial</t>
  </si>
  <si>
    <t xml:space="preserve">Sakineh Mohammad Alizadeh Charandabi, Mohammad Hossein Biglu, Khatereh Yousefi Rad</t>
  </si>
  <si>
    <t xml:space="preserve">2016-08</t>
  </si>
  <si>
    <t xml:space="preserve">Iran Red Crescent Med J</t>
  </si>
  <si>
    <t xml:space="preserve">27866182</t>
  </si>
  <si>
    <t xml:space="preserve">Homeopathic Treatment of Overweight and Obesity in Pregnant Women With Mental Disorders: A Double-blind, Controlled Clinical Trial</t>
  </si>
  <si>
    <t xml:space="preserve">Edgard Costa de Vilhena, Euclides Ayres de Castilho</t>
  </si>
  <si>
    <t xml:space="preserve">2016-10</t>
  </si>
  <si>
    <t xml:space="preserve">27912951</t>
  </si>
  <si>
    <t xml:space="preserve">A randomized controlled trial of a homeopathic syrup in the treatment of cold symptoms in young children</t>
  </si>
  <si>
    <t xml:space="preserve">Jennifer Jacobs, James A Taylor</t>
  </si>
  <si>
    <t xml:space="preserve">2016-12</t>
  </si>
  <si>
    <t xml:space="preserve">27497418</t>
  </si>
  <si>
    <t xml:space="preserve">Hospital clinical trial: Homeopathy (Agraphis nutans 5CH, Thuya occidentalis 5CH, Kalium muriaticum 9CH and Arsenicum iodatum 9CH) as adjuvant, in children with otitis media with effusion</t>
  </si>
  <si>
    <t xml:space="preserve">M F Pedrero-Escalas, J Jimenez-Antolin, L Lassaletta, G Diaz-Saez, J Gavilán</t>
  </si>
  <si>
    <t xml:space="preserve">2016–09</t>
  </si>
  <si>
    <t xml:space="preserve">Spain</t>
  </si>
  <si>
    <t xml:space="preserve">Int J Pediatr Otorhinolaryngol</t>
  </si>
  <si>
    <t xml:space="preserve">28325221</t>
  </si>
  <si>
    <t xml:space="preserve">Is metabolic dysregulation associated with antidepressant response in depressed women in climacteric treated with individualized homeopathic medicines or fluoxetine? The HOMDEP-MENOP Study</t>
  </si>
  <si>
    <t xml:space="preserve">Emma Del Carmen Macías-Cortés, Lidia Llanes-González, Leopoldo Aguilar-Faisal, Juan Asbun-Bojalil</t>
  </si>
  <si>
    <t xml:space="preserve">2017-02</t>
  </si>
  <si>
    <t xml:space="preserve">28077754</t>
  </si>
  <si>
    <t xml:space="preserve">Double-blinded randomised placebo-controlled clinical trial of individualised homeopathic treatment of hyperthyroid cats</t>
  </si>
  <si>
    <t xml:space="preserve">A L Bodey, C J Almond, M A Holmes</t>
  </si>
  <si>
    <t xml:space="preserve">2017-04</t>
  </si>
  <si>
    <t xml:space="preserve">28187404</t>
  </si>
  <si>
    <t xml:space="preserve">Potentized estrogen in homeopathic treatment of endometriosis-associated pelvic pain: A 24-week, randomized, double-blind, placebo-controlled study</t>
  </si>
  <si>
    <t xml:space="preserve">Marcus Zulian Teixeira, Sérgio Podgaec, Edmund Chada Baracat </t>
  </si>
  <si>
    <t xml:space="preserve">Eur J Obstet Gynecol Reprod Biol</t>
  </si>
  <si>
    <t xml:space="preserve">28342609</t>
  </si>
  <si>
    <t xml:space="preserve">Randomized, blinded, controlled clinical trial shows no benefit of homeopathic mastitis treatment in dairy cows</t>
  </si>
  <si>
    <t xml:space="preserve">Fanny Ebert, Rudolf Staufenbiel, Julia Simons, Laura Pieper</t>
  </si>
  <si>
    <t xml:space="preserve">2017-06</t>
  </si>
  <si>
    <t xml:space="preserve">28666463</t>
  </si>
  <si>
    <t xml:space="preserve">Depressed patients treated by homeopaths: a randomised controlled trial using the "cohort multiple randomised controlled trial" (cmRCT) design</t>
  </si>
  <si>
    <t xml:space="preserve">Petter Viksveen, Clare Relton, Jon Nicholl</t>
  </si>
  <si>
    <t xml:space="preserve">28779928</t>
  </si>
  <si>
    <t xml:space="preserve">Effectiveness of an add-on treatment with the homeopathic medication SilAtro-5-90 in recurrent tonsillitis: An international, pragmatic, randomized, controlled clinical trial</t>
  </si>
  <si>
    <t xml:space="preserve"> Jürgen Palm, Vasyl V Kishchuk, Àngels Ulied, Joaquin Perotti Fernández, Sabine De Jaegere, Miek C Jong, Thomas Keller, Anatolii Kosakovskyi, Kira Kompaniiets, Inga Mityuryayeva-Korniiko, Sergiy M Pukhlik, Zoia Tretiakevych, Stephan Weber, Karin Wienhold, Petra Klement</t>
  </si>
  <si>
    <t xml:space="preserve">2017-08</t>
  </si>
  <si>
    <t xml:space="preserve">29458932</t>
  </si>
  <si>
    <t xml:space="preserve">Efficacy of Arsenicum album 30cH in preventing febrile episodes following DPT-HepB-Polio vaccination - a randomized, double-blind, placebo-controlled clinical trial</t>
  </si>
  <si>
    <t xml:space="preserve">Shubhamoy Ghosh, Taraknath Ghosh, Ramkumar Mondal, Supratim Patra, Sumantra Das, Sk Swaif Ali, Munmun Koley, Subhranil Saha</t>
  </si>
  <si>
    <t xml:space="preserve">2018-02</t>
  </si>
  <si>
    <t xml:space="preserve">29374099</t>
  </si>
  <si>
    <t xml:space="preserve">Comparative effectiveness of individualised homeopathy and antibiotics in the treatment of bovine clinical mastitis: randomised controlled trial</t>
  </si>
  <si>
    <t xml:space="preserve">Diana Keller, Albert Sundrum</t>
  </si>
  <si>
    <t xml:space="preserve">2018-04</t>
  </si>
  <si>
    <t xml:space="preserve">29625852</t>
  </si>
  <si>
    <t xml:space="preserve">Double-blind evaluation of homeopathy on cocaine craving: a randomized controlled pilot study</t>
  </si>
  <si>
    <t xml:space="preserve">Ubiratan Cardinalli Adler, Ana Carolina Acorinte, Fernando Oliveira Calzavara, Adriano André da Silva, Amarilys de Toledo Cesar, Maristela Schiabel Adler, Edson Zangiacomi Martinez, José Carlos Fernandes Galduróz</t>
  </si>
  <si>
    <t xml:space="preserve">2018-05</t>
  </si>
  <si>
    <t xml:space="preserve">J Integr Med</t>
  </si>
  <si>
    <t xml:space="preserve">29871023</t>
  </si>
  <si>
    <t xml:space="preserve">Effectiveness of Homeopathic Medicines as Add-on to Institutional Management Protocol for Acute Encephalitis Syndrome in Children: An Open-Label Randomized Placebo-Controlled Trial</t>
  </si>
  <si>
    <t xml:space="preserve">Praveen Oberai, Roja Varanasi, Maya Padmanabhan, Alok Upadhyaya, Supriya Singh, Samarendra Pratap Singh, Deepika Vikram, Tariq Khan, Ramesh Prasad, A K Gupta, J R Singh, Raj K Manchanda</t>
  </si>
  <si>
    <t xml:space="preserve">2018-08</t>
  </si>
  <si>
    <t xml:space="preserve">29871025</t>
  </si>
  <si>
    <t xml:space="preserve">Response to Individualized Homeopathic Treatment for Depression in Climacteric Women with History of Domestic Violence, Marital Dissatisfaction or Sexual Abuse: Results from the HOMDEP-MENOP Study</t>
  </si>
  <si>
    <t xml:space="preserve">30935555</t>
  </si>
  <si>
    <t xml:space="preserve">Efficacy of individualized homeopathic treatment of insomnia: Double-blind, randomized, placebo-controlled clinical trial</t>
  </si>
  <si>
    <t xml:space="preserve">James Michael, Subhas Singh, Satarupa Sadhukhan, Arunava Nath, Nivedita Kundu, Nitin Magotra, Susmit Dutta, Maneet Parewa, Munmun Koley, Subhranil Saha</t>
  </si>
  <si>
    <t xml:space="preserve">2019-04</t>
  </si>
  <si>
    <t xml:space="preserve">30970056</t>
  </si>
  <si>
    <t xml:space="preserve">Homeopathy and Periodontal Treatment in Type II Diabetic Patients: a 1-Year Randomized Clinical Trial</t>
  </si>
  <si>
    <t xml:space="preserve">Leila Mourão, Romeu Carillo Jr, Sabrina Martins Linares, Antonio Canabarro, Ricardo Guimarães Fischer</t>
  </si>
  <si>
    <t xml:space="preserve">Braz Dent J</t>
  </si>
  <si>
    <t xml:space="preserve">30194492</t>
  </si>
  <si>
    <t xml:space="preserve">Does a homeopathic medicine reduce hot flushes induced by adjuvant endocrine therapy in localized breast cancer patients? A multicenter randomized placebo-controlled phase III trial</t>
  </si>
  <si>
    <t xml:space="preserve">Pierre-Etienne Heudel, Isabelle Van Praagh-Doreau, Bernard Duvert, Isabelle Cauvin, Anne-Claire Hardy-Bessard, Jean-Philippe Jacquin, Laetitia Stefani, Lionel Vincent, Dominique Dramais, Jean-Paul Guastalla, Ellen Blanc, Aurélie Belleville, Emilie Lavergne, David Pérol</t>
  </si>
  <si>
    <t xml:space="preserve">2019-05</t>
  </si>
  <si>
    <t xml:space="preserve">Support Care Cancer</t>
  </si>
  <si>
    <t xml:space="preserve">30736083</t>
  </si>
  <si>
    <t xml:space="preserve">Efficacy of a Homeopathic Medicine of Capsicum frutescens L. (Solanaceae) in the Treatment of Hot Flashes in Menopausal Women: A Phase-2 Randomized Controlled Trial</t>
  </si>
  <si>
    <t xml:space="preserve">Débora Cristiane da Silva Andrade, Fabio Carmona, Mateus Andrea Angelucci, Edson Zangiacomi Martinez, Ana Maria Soares Pereira</t>
  </si>
  <si>
    <t xml:space="preserve">30831467</t>
  </si>
  <si>
    <t xml:space="preserve">Homeopathic medicine of Melissa officinalis combined or not with Phytolacca decandra in the treatment of possible sleep bruxism in children: A crossover randomized triple-blinded controlled clinical trial</t>
  </si>
  <si>
    <t xml:space="preserve">Cláudia Tavares-Silva, Carla Holandino, Fortune Homsani, Ronir Raggio Luiz, Jessica Prodestino, Adriana Farah, Juliana de Paula Lima, Rosineide Costa Simas, Caroline Vianna V Castilho, Suzana Guimarães Leitão, Lucianne Cople Maia, Andréa Fonseca-Gonçalves</t>
  </si>
  <si>
    <t xml:space="preserve">Phytomedicine</t>
  </si>
  <si>
    <t xml:space="preserve">31199766</t>
  </si>
  <si>
    <t xml:space="preserve">An open-label randomized pragmatic non-inferiority pilot trial to compare the effectiveness of Dysentery compound with individualized homeopathic medicines in irritable bowel syndrome</t>
  </si>
  <si>
    <t xml:space="preserve">Laijun Nahar, Swapan Paul, Abhijit Chattopadhyay, Munmun Koley, Subhranil Saha</t>
  </si>
  <si>
    <t xml:space="preserve">2019-06</t>
  </si>
  <si>
    <t xml:space="preserve">J Complement Integr Med</t>
  </si>
  <si>
    <t xml:space="preserve">31331550</t>
  </si>
  <si>
    <t xml:space="preserve">Effectiveness of a homeopathic complex medicine in infantile colic: A randomized multicenter study</t>
  </si>
  <si>
    <t xml:space="preserve">Christa Raak, Peter Krueger, Petra Klement, Sabine De Jaegere, Stephan Weber, Thomas Keller, Lydia Ilyenko, David Martin, Thomas Ostermann</t>
  </si>
  <si>
    <t xml:space="preserve">2019-08</t>
  </si>
  <si>
    <t xml:space="preserve">31434111</t>
  </si>
  <si>
    <t xml:space="preserve">A Placebo-Controlled Double-Blind Randomized Trial with Individualized Homeopathic Treatment Using a Symptom Cluster Approach in Women with Premenstrual Syndrome</t>
  </si>
  <si>
    <t xml:space="preserve">Michal Yakir, Christien T Klein-Laansma, Shulamith Kreitler, Amnon Brzezinski, Menachem Oberbaum, George Vithoulkas, Zvi Bentwich</t>
  </si>
  <si>
    <t xml:space="preserve">2019-11</t>
  </si>
  <si>
    <t xml:space="preserve">32166008</t>
  </si>
  <si>
    <t xml:space="preserve">The impact of reflexology and homeopathy added to conventional asthma treatment on markers of airway inflammation - a randomised study</t>
  </si>
  <si>
    <t xml:space="preserve">Ayfer Topcu, Anders Løkke, Leila Eriksen, Lars Peter Nielsen, Ronald Dahl </t>
  </si>
  <si>
    <t xml:space="preserve">2020-02</t>
  </si>
  <si>
    <t xml:space="preserve">Denmark</t>
  </si>
  <si>
    <t xml:space="preserve">Eur Clin Respir J</t>
  </si>
  <si>
    <t xml:space="preserve">33079705</t>
  </si>
  <si>
    <t xml:space="preserve">Individualized homeopathic medicines and Urtica urens mother tincture in treatment of hyperuricemia: an open, randomized, pragmatic, pilot trial</t>
  </si>
  <si>
    <t xml:space="preserve">Chintamani Nayak, Nivedita Pattanaik, Abhijit Chattopadhyay, Pankhuri Misra, Koushik Bhar, James Michael, Munmun Koley, Subhranil Saha</t>
  </si>
  <si>
    <t xml:space="preserve">2020-10</t>
  </si>
  <si>
    <t xml:space="preserve">33662951</t>
  </si>
  <si>
    <t xml:space="preserve">Individualized Homeopathic Medicines in the Treatment of Generalized Anxiety Disorder: A Double-Blind, Randomized, Placebo-Controlled, Pilot Trial</t>
  </si>
  <si>
    <t xml:space="preserve">Maneet Parewa, Avijit Shee Burman, Arabinda Brahma, Lex Rutten, Satarupa Sadhukhan, Pankhuri Misra, Bharti Gupta, Nitin Saklani, James Michael, Anamika Basu, Sk Swaif Ali, Munmun Koley, Subhranil Saha</t>
  </si>
  <si>
    <t xml:space="preserve">2021-00</t>
  </si>
  <si>
    <t xml:space="preserve">Complement Med Res</t>
  </si>
  <si>
    <t xml:space="preserve">32869214</t>
  </si>
  <si>
    <t xml:space="preserve">Individualized Homeopathic Medicines in Chronic Rhinosinusitis: Randomized, Double-Blind, Placebo-Controlled Trial</t>
  </si>
  <si>
    <t xml:space="preserve">Pankhuri Misra, Chintamani Nayak, Abhijit Chattopadhyay, Tarun Kumar Palit, Bharti Gupta, Satarupa Sadhukhan, Koushik Bhar, Shruti Rai, Maneet Parewa, Sk Swaif Ali, Anamika Basu, Arunava Nath, Munmun Koley, Subhranil Saha</t>
  </si>
  <si>
    <t xml:space="preserve">2021-02</t>
  </si>
  <si>
    <t xml:space="preserve"> 34085495</t>
  </si>
  <si>
    <t xml:space="preserve">Efficacy of individualized homeopathic medicines in primary dysmenorrhea: a double-blind, randomized, placebo-controlled, clinical trial</t>
  </si>
  <si>
    <t xml:space="preserve">Shubhamoy Ghosh, Rai Khushboo Ravindra, Amila Modak, Shukdeb Maiti, Arunava Nath, Munmun Koley, Subhranil Saha</t>
  </si>
  <si>
    <t xml:space="preserve">2021-06</t>
  </si>
  <si>
    <t xml:space="preserve">33761570</t>
  </si>
  <si>
    <t xml:space="preserve">A Randomized, Double-Blind, Placebo-Controlled, Pilot Trial of Individualized Homeopathic Medicines for Cutaneous Warts</t>
  </si>
  <si>
    <t xml:space="preserve">Samit Dey, Shifa Hashmi, Sangita Saha, Mahakas Mandal, Abdur Rahaman Shaikh, Ekta Agrawal, Priyanka Ghosh, Nisha Sehrawat, Munmun Koley, Subhranil Saha</t>
  </si>
  <si>
    <t xml:space="preserve">2021-08</t>
  </si>
  <si>
    <t xml:space="preserve">32532601</t>
  </si>
  <si>
    <t xml:space="preserve">Efficacy of homoeopathic treatment for diabetic distal symmetric polyneuropathy: A multicentric randomised double-blind placebo-controlled clinical trial</t>
  </si>
  <si>
    <t xml:space="preserve">Pritha Mehra, Bindu Sharma, Hafeezulla Baig, Ch Raveendar, R V R Prasad, M Prakash Rao, Kolli Raju, J S Arya, Raj K Manchanda, Daisy Katarmal, Arvind Kumar</t>
  </si>
  <si>
    <t xml:space="preserve">2021-09</t>
  </si>
  <si>
    <t xml:space="preserve">33765688</t>
  </si>
  <si>
    <t xml:space="preserve">Comparative Effectiveness of the Homeopathic Preparation Traumeel S in Third Molar Extraction Surgery: A Preliminary Triple-Blind Clinical Trial</t>
  </si>
  <si>
    <t xml:space="preserve">Glaciele Maria de Souza, Ighor Andrade Fernandes, Marcos Luciano Pimenta Pinheiro, Saulo Gabriel Moreira Falci</t>
  </si>
  <si>
    <t xml:space="preserve">2021-11</t>
  </si>
  <si>
    <t xml:space="preserve">33857943</t>
  </si>
  <si>
    <t xml:space="preserve">Efficacy of Individualized Homeopathic Medicines in the Treatment of Atopic Dermatitis in Adults: A Double-Blind, Randomized, Placebo-Controlled, Preliminary Trial</t>
  </si>
  <si>
    <t xml:space="preserve">Samit Dey, Abdur Rahaman Shaikh, Sangita Saha, Ekta Agrawal, Ashish Kumar Gautam, Avaranjika Karuppusamy, Satarupa Sadhukhan, Souvik Dutta, Sk Swaif Ali, Anamika Basu, Munmun Koley, Subhranil Saha</t>
  </si>
  <si>
    <t xml:space="preserve">2022-00</t>
  </si>
  <si>
    <t xml:space="preserve">35085016</t>
  </si>
  <si>
    <t xml:space="preserve">Individualized Homeopathic Medicines in Treatment of Vitiligo: Double-Blind, Randomized, Placebo-Controlled Pilot Trial</t>
  </si>
  <si>
    <t xml:space="preserve">Avaranjika Karuppusamy, Swapan Paul, Abhijit Chattopadhyay, Dharshna Balamurugan, Maria Malathi, Ashwani Kumar, Eiphrangdaka Lyngdoh Suchiang, Satarupa Sadhukhan, Munmun Koley, Subhranil Saha</t>
  </si>
  <si>
    <t xml:space="preserve">2022-01</t>
  </si>
  <si>
    <t xml:space="preserve">J Integr Complement Med</t>
  </si>
  <si>
    <t xml:space="preserve">34492725</t>
  </si>
  <si>
    <t xml:space="preserve">Efficacy of Individualized Homeopathic Medicines in Plantar Fasciitis: Double-blind, Randomized, Placebo-Controlled Clinical Trial</t>
  </si>
  <si>
    <t xml:space="preserve">Sana Shahid, Shubhamoy Ghosh, Ardhendu Shekhar Chakraborty, Shukdeb Maiti, Satarupa Sadhukhan, Munmun Koley, Subhranil Saha</t>
  </si>
  <si>
    <t xml:space="preserve">2022-02</t>
  </si>
  <si>
    <t xml:space="preserve">34592778</t>
  </si>
  <si>
    <t xml:space="preserve">Randomized Double-Blind, Placebo-Controlled Feasibility Study, Evaluating the Efficacy of Homeopathic Medicines in the Prevention of COVID-19 in a Quarantined Population</t>
  </si>
  <si>
    <t xml:space="preserve">Gitanjali Talele, Shashikant Vaidhya, Abhay Chowdhary, Paul Herscu, Rajesh Shah</t>
  </si>
  <si>
    <t xml:space="preserve">34147344</t>
  </si>
  <si>
    <t xml:space="preserve">Efficacy of individualized homeopathic medicines in intervening with the progression of pre-hypertension to hypertension: A double-blind, randomized, placebo-controlled trial</t>
  </si>
  <si>
    <t xml:space="preserve">Souvik Dutta, Subhasish Ganguly, Shyamal Kumar Mukherjee, Priyanka Ghosh, Pallavi Hazra, Aniket Singha Roy, Abdur Rahaman Shaikh, Sk Swaif Ali, Satarupa Sadhukhan, Munmun Koley, Subhranil Saha</t>
  </si>
  <si>
    <t xml:space="preserve">2022-05</t>
  </si>
  <si>
    <t xml:space="preserve">35171041</t>
  </si>
  <si>
    <t xml:space="preserve">Hypericum perforatum to Improve Postoperative Pain Outcome After Monosegmental Spinal Sequestrectomy (HYPOS): Results of a Randomized, Double-Blind, Placebo-Controlled Trial</t>
  </si>
  <si>
    <t xml:space="preserve">Christa K Raak, Wolfram Scharbrodt, Bettina Berger, Arndt Büssing, Anna Schönenberg-Tu, David D Martin, Sibylle Robens, Thomas Ostermann</t>
  </si>
  <si>
    <t xml:space="preserve">35339397</t>
  </si>
  <si>
    <t xml:space="preserve">Homeopathy for COVID-19 in primary care: A randomized, double-blind, placebo-controlled trial (COVID-Simile study)</t>
  </si>
  <si>
    <t xml:space="preserve">Ubiratan Cardinalli Adler, Maristela Schiabel Adler, Ana Elisa Madureira Padula, Livia Mitchiguian Hotta, Amarilys de Toledo Cesar, José Nelson Martins Diniz, Helen de Freitas Santos, Edson Zangiacomi Martinez</t>
  </si>
  <si>
    <t xml:space="preserve">35569230</t>
  </si>
  <si>
    <t xml:space="preserve">Efficacy of individualized homeopathy as an adjunct to standard of care of COVID-19: A randomized, single-blind, placebo-controlled study</t>
  </si>
  <si>
    <t xml:space="preserve">Debadatta Nayak, Juhi Gupta, Anupriya Chaudhary, Krishna Gopal Singh, Abhijeet Deshmukh, Deblina Das, Abhishek Saha, Deepak Kumar, Ashwini Kumar, Ajay Goenka, S K Mishra, Sanjay Gupta, Anil Khurana</t>
  </si>
  <si>
    <t xml:space="preserve">Single-blinded study</t>
  </si>
  <si>
    <t xml:space="preserve">35299272</t>
  </si>
  <si>
    <t xml:space="preserve">Efficacy of Individualized Homeopathic Medicines in Treatment of Acne Vulgaris: A Double-Blind, Randomized, Placebo-Controlled Trial</t>
  </si>
  <si>
    <t xml:space="preserve">Shruti Rai, Gobind Narayan Gupta, Subhas Singh, James Michael, Pankhuri Misra, Bharti Gupta, Suman Singh, Akshaya Prakash, Maneela Tomar, Satarupa Sadhukhan, Munmun Koley, Subhranil Saha</t>
  </si>
  <si>
    <t xml:space="preserve">2022-11</t>
  </si>
  <si>
    <t xml:space="preserve">35917822</t>
  </si>
  <si>
    <t xml:space="preserve">Comparative Effectiveness of Pre-Identified Homeopathic Medicines in Asymptomatic COVID-19 Individuals Receiving Standard Care-An Open-Label, Randomized, Controlled Exploratory Trial</t>
  </si>
  <si>
    <t xml:space="preserve">Roja Varanasi, Sunita Tomar, Sanjay Gupta, Praveen Jaiswal, Ankit Srivastava, Vijendra Parmar, Shradha Chauhan, Arvind Kumar, Shivendra Kumar Mishra, Anil Khurana</t>
  </si>
  <si>
    <t xml:space="preserve">36442593</t>
  </si>
  <si>
    <t xml:space="preserve">Homeopathy as an Adjuvant to Standard Care in Moderate and Severe Cases of COVID-19: A Single-Blind, Randomized, Placebo-Controlled Study</t>
  </si>
  <si>
    <t xml:space="preserve">Harleen Kaur, Subhash Kaushik, Gurpreet Singh, Arvind Kumar, Shweta Singh, Tania Chatterjee, Syed Ali, Khushbu Gautam, Maneet Parewa, Naval Kumar Verma, Sushma Bhatnagar, Suraj Pal Singh, Varun Shekhar, Anil Khurana</t>
  </si>
  <si>
    <t xml:space="preserve">36195077</t>
  </si>
  <si>
    <t xml:space="preserve">Efficacy of Arsenicum album 30C in the Prevention of COVID-19 in Individuals Residing in Containment Areas: A Prospective, Multicenter, Cluster-Randomized, Parallel-Arm, Community-Based, Open-Label Study</t>
  </si>
  <si>
    <t xml:space="preserve">Debadatta Nayak, Karthikeyan Devarajan, Partha Pratim Pal, Hima Bindu Ponnam, Nidhi Jain, Vipul Shastri, Ramesh Bawaskar, Raveendar Chinta, Anil Khurana</t>
  </si>
  <si>
    <t xml:space="preserve">2023-00</t>
  </si>
  <si>
    <t xml:space="preserve">36244334</t>
  </si>
  <si>
    <t xml:space="preserve">Efficacy of Individualized Homeopathic Medicines in the Treatment of Cervical Spondylosis: A Double-Blind, Randomized, Placebo-Controlled Trial</t>
  </si>
  <si>
    <t xml:space="preserve">Maneela Tomar, Nitai Chand Bhowmik, Subhas Singh, Satarupa Sadhukhan, James Michael, Maneet Parewa, Shruti Rai, Bharti Gupta, Himani Vashisht, Pankhuri Misra, Munmun Koley, Subhranil Saha</t>
  </si>
  <si>
    <t xml:space="preserve">37263249</t>
  </si>
  <si>
    <t xml:space="preserve">Individualized Homeopathic Medicines in the Treatment of Psoriasis Vulgaris: Double-Blind, Randomized, Placebo-Controlled Trial</t>
  </si>
  <si>
    <t xml:space="preserve">Dharshna Balamurugan, Chintamani Nayak, Abhijit Chattopadhyay, Avaranjika Karuppusamy, Maria Malathi Ambrose, Ashwani Kumar, Navin Kumar Singh, Munmun Koley, Subhranil Saha</t>
  </si>
  <si>
    <t xml:space="preserve">36115790</t>
  </si>
  <si>
    <t xml:space="preserve">Efficacy of individualized homeopathic medicines in treatment of post-stroke hemiparesis: A randomized trial</t>
  </si>
  <si>
    <t xml:space="preserve">Abhijit Dutta, Subhas Singh, Subhranil Saha, Prasanta Rath, Nisha Sehrawat, Navin Kumar Singh</t>
  </si>
  <si>
    <t xml:space="preserve">2023-03</t>
  </si>
  <si>
    <t xml:space="preserve">36055288</t>
  </si>
  <si>
    <t xml:space="preserve">Homeopathic Products as a Complementary Dietary Additive for Pigs in their Growing and Finishing Phases</t>
  </si>
  <si>
    <t xml:space="preserve">Geraldyne Nunes Wendt, Jansller Luiz Genova, Liliana Bury de Azevedo, Paulo Evaristo Rupolo, Cristine Regina Gregory, Josiane Aparecida Volpato, Silvana Teixeira Carvalho, Paulo Levi de Oliveira Carvalho, Tiago Junior Pasquetti </t>
  </si>
  <si>
    <t xml:space="preserve">2023-05</t>
  </si>
  <si>
    <t xml:space="preserve">36122588</t>
  </si>
  <si>
    <t xml:space="preserve">Individualized Homeopathic Medicines in Treatment of Hyperuricemia: Evaluation by Double-Blind, Randomized, Placebo-Controlled Trial</t>
  </si>
  <si>
    <t xml:space="preserve">Priyanka Ghosh, Subhasish Ganguly, Shyamal Kumar Mukherjee, Souvik Dutta, Abdur Rahaman Shaikh, Sk Swaif Ali, Navin Kumar Singh, Pulakendu Bhattacharya, Munmun Koley, Subhranil Saha</t>
  </si>
  <si>
    <t xml:space="preserve">36122589</t>
  </si>
  <si>
    <t xml:space="preserve">Individualized Homeopathic Medicines in the Treatment of Tinea Corporis: Double-Blind, Randomized, Placebo-Controlled Trial</t>
  </si>
  <si>
    <t xml:space="preserve">Bakibillah Laskar, Swapan Paul, Abhijit Chattopadhyay, Avaranjika Karuppusamy, Dharshna Balamurugan, Puja Bhakta, Sourav Das, Siddhartha Pal, Navin Kumar Singh, Munmun Koley, Subhranil Saha</t>
  </si>
  <si>
    <t xml:space="preserve">36307315</t>
  </si>
  <si>
    <t xml:space="preserve">Efficacy of individualized homeopathic medicines in irritable bowel syndrome: A double-blind randomized, placebo-controlled trial</t>
  </si>
  <si>
    <t xml:space="preserve">Aakash Deep Das, Shubhamoy Ghosh, Chithra Palanisamy, Nilanjana Guha, Sanjukta Mandal, Shukdeb Maiti, Arunava Nath, Navin Kumar Singh, Munmun Koley, Subhranil Saha</t>
  </si>
  <si>
    <t xml:space="preserve">2023-07</t>
  </si>
  <si>
    <t xml:space="preserve">36328190</t>
  </si>
  <si>
    <t xml:space="preserve">Evaluation of the Effects of Administering Ultradiluted Avena sativa and Echinacea angustifolia on the Hematological Parameters of Magellanic penguins (Spheniscus magellanicus) during the Reproductive Period</t>
  </si>
  <si>
    <t xml:space="preserve">Franscinne Brait Narita, Melina Castilho de Souza Balbueno, Michele Legnaro Yang, Kleber da Cunha Peixoto Jr, Ralph E T Vanstreels, Cidéli de Paula Coelho </t>
  </si>
  <si>
    <t xml:space="preserve">2023-08</t>
  </si>
  <si>
    <t xml:space="preserve">36513330</t>
  </si>
  <si>
    <t xml:space="preserve">Individualized Homeopathic Medicines as Adjunctive Treatment of Pediatric Epilepsy: A Double-Blind, Randomized, Placebo-Controlled Trial</t>
  </si>
  <si>
    <t xml:space="preserve">Bharti Gupta, Pankhuri Misra, Avaranjika Karuppusamy, Dharshna Balamurugan, Maneet Parewa, Maneela Tomar, Shruti Rai, Himani Vashishth, Satarupa Sadhukhan, Navin Kumar Singh, Munmun Koley, Subhranil Saha</t>
  </si>
  <si>
    <t xml:space="preserve">37222798</t>
  </si>
  <si>
    <t xml:space="preserve">Efficacy of Individualized Homeopathic Medicines in the Treatment of Menopausal Syndrome: Double-Blind, Randomized, Placebo-Controlled Trial</t>
  </si>
  <si>
    <t xml:space="preserve">Shubhamoy Ghosh, Chithra Palanisamy, Aakash Deep Das, Sanjukta Mandal, Nilanjana Guha, Shukdeb Maiti, Priyanka Ghosh, Navin Kumar Singh, Munmun Koley, Subhranil Saha</t>
  </si>
  <si>
    <t xml:space="preserve">2023-10</t>
  </si>
  <si>
    <t xml:space="preserve">36696909</t>
  </si>
  <si>
    <t xml:space="preserve">Individualized Homeopathic Medicines for Low Back Pain in Lumbar Spondylosis: Double-Blind, Randomized, Placebo-Controlled Trial</t>
  </si>
  <si>
    <t xml:space="preserve">Akshaya Prakash, Nitai Chand Bhowmik, Subhas Singh, Satarupa Sadhukhan, Shruti Rai, Suman Singh, Umesh Kumar, Fathima Rahim, Dharshna Balamurugan, Koushik Bhar, Navin Kumar Singh, Munmun Koley, Subhranil Saha</t>
  </si>
  <si>
    <t xml:space="preserve">2023-11</t>
  </si>
  <si>
    <t xml:space="preserve">36882111</t>
  </si>
  <si>
    <t xml:space="preserve">Double-Blind, Randomized, Placebo-Controlled Trial of Individualized Homeopathic Medicines in Atopic Dermatitis in Adults: A Replication Trial with 6 Months' Follow-up</t>
  </si>
  <si>
    <t xml:space="preserve">Sanjukta Mandal, Shubhamoy Ghosh, Aakash Deep Das, Bikash Biswas, Chithra Palanisamy, Nilanjana Guha, Shukdeb Maiti, Souvik Dutta, Navin Kumar Singh, Munmun Koley, Subhranil Saha</t>
  </si>
  <si>
    <t xml:space="preserve">37967089</t>
  </si>
  <si>
    <t xml:space="preserve">Randomised controlled trial to compare efficacy of standard care alone and in combination with homoeopathic treatment of moderate/severe COVID-19 cases</t>
  </si>
  <si>
    <t xml:space="preserve">Harleen Kaur, Ramesh Bawaskar, Akash Khobragade, Dhiraj Kalra, Vedati Packiam, Mohammed Yamin Khan, Twinkle Kaur, Manish Sharma, Naval Kumar Verma, Subhash Kaushik, Anil Khurana</t>
  </si>
  <si>
    <t xml:space="preserve">38008074</t>
  </si>
  <si>
    <t xml:space="preserve">Individualized Homeopathic Medicines in the Treatment of Post-COVID-19 Fatigue in Adults: Single-Blind, Randomized, Placebo-Controlled Trial</t>
  </si>
  <si>
    <t xml:space="preserve">Sangita Saha, Rakesh Singh, Ishika Mani, Kalyan Chakraborty, Paulami Sarkar, Subhranil Saha, Abhijit Rana, Rajat Chattopadhyay</t>
  </si>
  <si>
    <t xml:space="preserve">2024-00</t>
  </si>
  <si>
    <t xml:space="preserve">38286113</t>
  </si>
  <si>
    <t xml:space="preserve">Prespecified Homeopathic Medicines in the Prevention of Confirmed and Suspected Cases of COVID-19: A Community-Based, Double-Blind, Randomized, Placebo-Controlled Prophylaxis Trial</t>
  </si>
  <si>
    <t xml:space="preserve">Abhijit Dutta, Arijit Manna, Shubhamoy Ghosh, Malay Mundle, Madhabananda Saha, Kumar Gourav, Sukhdeb Maiti, Bhargab Chattopadhyay</t>
  </si>
  <si>
    <t xml:space="preserve">37672605</t>
  </si>
  <si>
    <t xml:space="preserve">A Randomized Three-Arm Double-Blind Placebo-Controlled Study of Homeopathic Treatment of Children and Youth with Attention-Deficit/Hyperactivity Disorder</t>
  </si>
  <si>
    <t xml:space="preserve">David Brulé, Beth Landau-Halpern, Violeta Nastase, Marcia Zemans, Nicholas Mitsakakis, Heather Boon</t>
  </si>
  <si>
    <t xml:space="preserve">2024-03</t>
  </si>
  <si>
    <t xml:space="preserve">37364594</t>
  </si>
  <si>
    <t xml:space="preserve">A Double-Blind, Randomized, Placebo-Controlled Clinical Trial to Evaluate the Efficacy of Individualized Homeopathic Medicines in Pre-diabetes</t>
  </si>
  <si>
    <t xml:space="preserve">Nilanjana Guha, Shubhamoy Ghosh, Sanjukta Mandal, Aakash Deep Das, Chithra Palanisamy, Shukdeb Maiti, Priyanka Ghosh, Navin Kumar Singh, Munmun Koley, Subhranil Saha</t>
  </si>
  <si>
    <t xml:space="preserve">2024-05</t>
  </si>
  <si>
    <t xml:space="preserve">38301139</t>
  </si>
  <si>
    <t xml:space="preserve">Efficacy of Individualized Homeopathic Medicines in the Treatment of Sciatica Pain: Double-Blind, Randomized, Placebo-Controlled Trial</t>
  </si>
  <si>
    <t xml:space="preserve">Siddharth Kumar Das, Trishita Basu, Saleema Naaz Tabassum, Ashish Sarkar, Shubhamoy Ghosh, Munmun Koley, Subhranil Saha, Arunava Nath, Srimanta Khamrui</t>
  </si>
  <si>
    <t xml:space="preserve">2024-07</t>
  </si>
  <si>
    <t xml:space="preserve">37748512</t>
  </si>
  <si>
    <t xml:space="preserve">Individualized Homeopathic Medicines in the Treatment of Knee Osteoarthritis: Double-Blind, Randomized, Placebo-Controlled Feasibility Trial</t>
  </si>
  <si>
    <t xml:space="preserve">Soumya Bhattacharyya, Chandrima Chatterjee, Subhranil Saha, Satyajit Naskar, Pulakendu Bhattacharya, Sk Monsur Alam, Sumana Sengupta, Sabir Ahamed, Abdur R Shaikh, Munmun Koley, Priyanka Ghosh, Shyamal K Mukherjee</t>
  </si>
  <si>
    <t xml:space="preserve">2024-08</t>
  </si>
  <si>
    <t xml:space="preserve">38301138</t>
  </si>
  <si>
    <t xml:space="preserve">Efficacy of Individualized Homeopathic Medicines in the Treatment of Hemorrhoids: Double-Blind, Randomized, Placebo-Controlled Trial</t>
  </si>
  <si>
    <t xml:space="preserve">Munmun Koley, Vinod Kumar Vimal, Arvind Kumar Verma, Shiv Shanker Pal, Dileep Kumar Sonkar, Smita Vimal, Om Prakash Singh, Shubhamoy Ghosh, Subhranil Saha</t>
  </si>
  <si>
    <t xml:space="preserve">38631987</t>
  </si>
  <si>
    <t xml:space="preserve">Individualized homeopathic medicines in preventing the progression from pre-diabetes to diabetes: A double-blind, randomized, placebo-controlled, parallel-arm trial</t>
  </si>
  <si>
    <t xml:space="preserve">Aryabrata Banerjee, Subhasish Ganguly, Sangita Saha, Pulakendu Bhattacharyya, Satyajit Naskar, Debraj Mukherjee, Shuvadip Ghosh, Prosenjit Maji, Subhranil Saha, Abdur Rahaman Shaikh, Priyanka Ghosh, Chandrima Chatterjee, Munmun Koley, Shyamal Kumar Mukherjee</t>
  </si>
  <si>
    <t xml:space="preserve">2024-10</t>
  </si>
  <si>
    <t xml:space="preserve">39213977</t>
  </si>
  <si>
    <t xml:space="preserve">Individualized homeopathic medicines in the treatment of premenstrual syndrome: A double-blind, randomized, placebo-controlled trial</t>
  </si>
  <si>
    <t xml:space="preserve">Sanjib Sahoo, Chintamani Nayak, Prasanta Rath, Soumya Bhattacharya, Suranjana Mukherjee, Abhijit Dutta</t>
  </si>
  <si>
    <t xml:space="preserve">2024-11</t>
  </si>
  <si>
    <t xml:space="preserve">39084625</t>
  </si>
  <si>
    <t xml:space="preserve">Treatment of Menstrual Irregularities with Individualized Homeopathic Medicinal Products in Early Reproductive Females: A Double-Blind, Randomized, Placebo-Controlled Trial</t>
  </si>
  <si>
    <t xml:space="preserve">Usashi Nag, Rajat Kumar Pal, Subhranil Saha, Sk Monsur Alam, Tahira Parvin, Raghubir Gole, Pintu Debnath, Sumana Sengupta, Mousumi Koley, Urmi Roy, Junayed Akram, Abdur Rahaman Shaikh, Munmun Koley, Shyamal Kumar Mukherjee</t>
  </si>
  <si>
    <t xml:space="preserve">2024-12</t>
  </si>
  <si>
    <t xml:space="preserve">39425766</t>
  </si>
  <si>
    <t xml:space="preserve">Homoeopathy vs. conventional primary care in children during the first 24 months of life-a pragmatic randomised controlled trial</t>
  </si>
  <si>
    <t xml:space="preserve">Menachem Oberbaum, Anupriya Chaudhary, Hima Bindu Ponnam, Reetha Krishnan, Dinesh V Kumar, Mohammed Irfan, Debadatta Nayak, Swati Pandey, Akula Archana, Sai Bhargavi, Divya Taneja, Mohua Datta, Navin Pawaskar, Ravindra Mohan Pandey, Anil Khurana, Shepherd Roee Singer, Raj Kumar Manchanda</t>
  </si>
  <si>
    <t xml:space="preserve">39321328</t>
  </si>
  <si>
    <t xml:space="preserve">Individualized Homeopathic Medicinal Products in the Treatment of Post-COVID-19 Conditions: A Double-Blind, Randomized, Placebo-Controlled, Feasibility Trial</t>
  </si>
  <si>
    <t xml:space="preserve">Abhijit Rana, Pulakendu Bhattacharya, Subhasish Ganguly, Sangita Saha, Satyajit Naskar, Shubhamoy Ghosh, Abdur Rahaman Shaikh, Munmun Koley, Subhranil Saha, Shyamal Kumar Mukherjee</t>
  </si>
  <si>
    <t xml:space="preserve">2025-01</t>
  </si>
  <si>
    <t xml:space="preserve">39580875</t>
  </si>
  <si>
    <t xml:space="preserve">A double-blind, randomized, placebo-controlled trial of individualized homeopathic medicinal products in the treatment of nocturnal enuresis in children</t>
  </si>
  <si>
    <t xml:space="preserve">Junayed Akram, Arpita Basu, Md Sakhawat Hossain, Soumya Bhattacharyya, Saima Shamim, Pintu Debnath, Rizwana Rahaman, Sourav Goswami, Usashi Nag, Priyanka Ghosh, Abdur Rahaman Shaikh, Chandrima Chatterjee, Munmun Koley, Subhranil Saha, Sangita Saha, Shyamal Kumar Mukherjee</t>
  </si>
  <si>
    <t xml:space="preserve">39864417</t>
  </si>
  <si>
    <t xml:space="preserve">A Comparative Randomized Controlled Trial of Homeopathy versus Allopathy in Acute Otitis Media and Its Recurrence in Children</t>
  </si>
  <si>
    <t xml:space="preserve">Roja Varanasi, Rupali Bhalerao, Paul Sumithran, Kiranmayee G Rompicherla, Pramodji Singh, Sunil S Ramteke, D Karthikeyan, Dubashi Ramesh, Bhuvaneswari Subbarayalu, Shraddha Chauhan, Jayakrishnan Venugopal, Shravani Kampilli, Ajay Meena, Arvind Kumar, Viqar Ahmed Siddiqui, Praveen Oberai, Raj K Manchanda</t>
  </si>
  <si>
    <t xml:space="preserve">37652040</t>
  </si>
  <si>
    <t xml:space="preserve">Randomised Controlled Trial on Prophylaxis of Mastitis-Metritis-Agalactia Syndrome in Swine using Caulophyllum Logoplex and Lachesis Logoplex</t>
  </si>
  <si>
    <t xml:space="preserve">Kathrin Büttner, Janna Oelkers, Onno Burfeind, Joachim Krieter, Irena Czycholl </t>
  </si>
  <si>
    <t xml:space="preserve">2025-05</t>
  </si>
  <si>
    <t xml:space="preserve">39951699</t>
  </si>
  <si>
    <t xml:space="preserve">Homeopathic Treatment of Chronic Low-Back Pain: A Double-Blind, Randomized, Placebo-Controlled Trial</t>
  </si>
  <si>
    <t xml:space="preserve">Sagarika Muduli, Sanjib Sarkar, Rajat Kumar Pal, Shubhamoy Ghosh, Sk Monsur Alam, Subhranil Saha, Satyajit Naskar, Suhasish Roy, Ankit Saha, Indrani Halder, Priyanka Ghosh, Abdur Rahaman Shaikh, Munmun Koley, Shyamal Kumar Mukherjee</t>
  </si>
  <si>
    <t xml:space="preserve">2025-06</t>
  </si>
  <si>
    <t xml:space="preserve">Positive:</t>
  </si>
  <si>
    <t xml:space="preserve">Negative:</t>
  </si>
  <si>
    <t xml:space="preserve">Ratio positive:</t>
  </si>
  <si>
    <t xml:space="preserve">Regular journals</t>
  </si>
  <si>
    <t xml:space="preserve">Alternative journals</t>
  </si>
  <si>
    <t xml:space="preserve">Year</t>
  </si>
  <si>
    <t xml:space="preserve">Total</t>
  </si>
  <si>
    <t xml:space="preserve">Including India</t>
  </si>
  <si>
    <t xml:space="preserve">Excluding India</t>
  </si>
</sst>
</file>

<file path=xl/styles.xml><?xml version="1.0" encoding="utf-8"?>
<styleSheet xmlns="http://schemas.openxmlformats.org/spreadsheetml/2006/main">
  <numFmts count="4">
    <numFmt numFmtId="164" formatCode="General"/>
    <numFmt numFmtId="165" formatCode="yyyy/mm"/>
    <numFmt numFmtId="166" formatCode="#,##0.00"/>
    <numFmt numFmtId="167" formatCode="0%"/>
  </numFmts>
  <fonts count="9">
    <font>
      <sz val="10"/>
      <name val="Arial"/>
      <family val="2"/>
    </font>
    <font>
      <sz val="10"/>
      <name val="Arial"/>
      <family val="0"/>
    </font>
    <font>
      <sz val="10"/>
      <name val="Arial"/>
      <family val="0"/>
    </font>
    <font>
      <sz val="10"/>
      <name val="Arial"/>
      <family val="0"/>
    </font>
    <font>
      <sz val="10"/>
      <color rgb="FF0000FF"/>
      <name val="Arial"/>
      <family val="2"/>
    </font>
    <font>
      <b val="true"/>
      <sz val="10"/>
      <name val="Arial"/>
      <family val="2"/>
    </font>
    <font>
      <i val="true"/>
      <sz val="10"/>
      <name val="Arial"/>
      <family val="2"/>
    </font>
    <font>
      <sz val="13"/>
      <name val="Arial"/>
      <family val="2"/>
    </font>
    <font>
      <sz val="9"/>
      <name val="Arial"/>
      <family val="2"/>
    </font>
  </fonts>
  <fills count="4">
    <fill>
      <patternFill patternType="none"/>
    </fill>
    <fill>
      <patternFill patternType="gray125"/>
    </fill>
    <fill>
      <patternFill patternType="solid">
        <fgColor rgb="FF81D41A"/>
        <bgColor rgb="FFB3B3B3"/>
      </patternFill>
    </fill>
    <fill>
      <patternFill patternType="solid">
        <fgColor rgb="FFFF972F"/>
        <bgColor rgb="FFFF8080"/>
      </patternFill>
    </fill>
  </fills>
  <borders count="2">
    <border diagonalUp="false" diagonalDown="false">
      <left/>
      <right/>
      <top/>
      <bottom/>
      <diagonal/>
    </border>
    <border diagonalUp="false" diagonalDown="false">
      <left style="thin"/>
      <right style="thin"/>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false" indent="0" shrinkToFit="false"/>
      <protection locked="true" hidden="false"/>
    </xf>
    <xf numFmtId="165" fontId="0" fillId="0" borderId="0" xfId="0" applyFont="true" applyBorder="true" applyAlignment="true" applyProtection="true">
      <alignment horizontal="center" vertical="bottom" textRotation="0" wrapText="false" indent="0" shrinkToFit="false"/>
      <protection locked="true" hidden="false"/>
    </xf>
    <xf numFmtId="166" fontId="0"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false" indent="0" shrinkToFit="false"/>
      <protection locked="true" hidden="false"/>
    </xf>
    <xf numFmtId="165" fontId="0" fillId="0" borderId="1" xfId="0" applyFont="true" applyBorder="true" applyAlignment="true" applyProtection="true">
      <alignment horizontal="center" vertical="bottom" textRotation="0" wrapText="false" indent="0" shrinkToFit="false"/>
      <protection locked="true" hidden="false"/>
    </xf>
    <xf numFmtId="166" fontId="0" fillId="0" borderId="1"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true" hidden="false"/>
    </xf>
    <xf numFmtId="166" fontId="0" fillId="0" borderId="0" xfId="0" applyFont="false" applyBorder="true" applyAlignment="true" applyProtection="true">
      <alignment horizontal="right" vertical="bottom" textRotation="0" wrapText="false" indent="0" shrinkToFit="false"/>
      <protection locked="true" hidden="false"/>
    </xf>
    <xf numFmtId="164" fontId="5" fillId="0" borderId="0" xfId="0" applyFont="true" applyBorder="false" applyAlignment="true" applyProtection="true">
      <alignment horizontal="right" vertical="bottom" textRotation="0" wrapText="false" indent="0" shrinkToFit="false"/>
      <protection locked="true" hidden="false"/>
    </xf>
    <xf numFmtId="167" fontId="5" fillId="0" borderId="0" xfId="0" applyFont="true" applyBorder="fals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Academic" xfId="20"/>
    <cellStyle name="Alternatief" xfId="21"/>
  </cellStyles>
  <dxfs count="6">
    <dxf>
      <fill>
        <patternFill patternType="solid">
          <fgColor rgb="00FFFFFF"/>
        </patternFill>
      </fill>
    </dxf>
    <dxf>
      <fill>
        <patternFill patternType="solid">
          <fgColor rgb="FF0000FF"/>
        </patternFill>
      </fill>
    </dxf>
    <dxf>
      <fill>
        <patternFill patternType="solid">
          <fgColor rgb="FF81D41A"/>
        </patternFill>
      </fill>
    </dxf>
    <dxf>
      <fill>
        <patternFill patternType="solid">
          <fgColor rgb="FFFF972F"/>
        </patternFill>
      </fill>
    </dxf>
    <dxf>
      <font>
        <name val="Arial"/>
        <family val="2"/>
        <b val="0"/>
        <i val="0"/>
        <strike val="0"/>
        <outline val="0"/>
        <shadow val="0"/>
        <color rgb="00FFFFFF"/>
        <sz val="10"/>
        <u val="none"/>
      </font>
      <numFmt numFmtId="164" formatCode="General"/>
      <fill>
        <patternFill>
          <bgColor rgb="FF81D41A"/>
        </patternFill>
      </fill>
      <alignment horizontal="general" vertical="bottom" textRotation="0" wrapText="false" indent="0" shrinkToFit="false"/>
    </dxf>
    <dxf>
      <font>
        <name val="Arial"/>
        <family val="2"/>
        <b val="0"/>
        <i val="0"/>
        <strike val="0"/>
        <outline val="0"/>
        <shadow val="0"/>
        <color rgb="00FFFFFF"/>
        <sz val="10"/>
        <u val="none"/>
      </font>
      <numFmt numFmtId="164" formatCode="General"/>
      <fill>
        <patternFill>
          <bgColor rgb="FFFF972F"/>
        </patternFill>
      </fill>
      <alignment horizontal="general" vertical="bottom" textRotation="0" wrapText="false" indent="0" shrinkToFit="false"/>
    </dxf>
  </dxfs>
  <colors>
    <indexedColors>
      <rgbColor rgb="FF000000"/>
      <rgbColor rgb="FFFFFFFF"/>
      <rgbColor rgb="FFFF4000"/>
      <rgbColor rgb="FF00FF00"/>
      <rgbColor rgb="FF0000FF"/>
      <rgbColor rgb="FFFFFF00"/>
      <rgbColor rgb="FFFF00FF"/>
      <rgbColor rgb="FF00FFFF"/>
      <rgbColor rgb="FF800000"/>
      <rgbColor rgb="FF008000"/>
      <rgbColor rgb="FF000080"/>
      <rgbColor rgb="FF808000"/>
      <rgbColor rgb="FF800080"/>
      <rgbColor rgb="FF008080"/>
      <rgbColor rgb="FFB3B3B3"/>
      <rgbColor rgb="FF808080"/>
      <rgbColor rgb="FF9999FF"/>
      <rgbColor rgb="FF993366"/>
      <rgbColor rgb="FFFFFFCC"/>
      <rgbColor rgb="FFCCFFFF"/>
      <rgbColor rgb="FF660066"/>
      <rgbColor rgb="FFFF8080"/>
      <rgbColor rgb="FF2A6099"/>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81D41A"/>
      <rgbColor rgb="FFFFCC00"/>
      <rgbColor rgb="FFFF972F"/>
      <rgbColor rgb="FFFF420E"/>
      <rgbColor rgb="FF666699"/>
      <rgbColor rgb="FF969696"/>
      <rgbColor rgb="FF00458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Annual number of publications in alternative journals</a:t>
            </a:r>
          </a:p>
        </c:rich>
      </c:tx>
      <c:overlay val="0"/>
      <c:spPr>
        <a:noFill/>
        <a:ln w="0">
          <a:noFill/>
        </a:ln>
      </c:spPr>
    </c:title>
    <c:autoTitleDeleted val="0"/>
    <c:plotArea>
      <c:barChart>
        <c:barDir val="col"/>
        <c:grouping val="clustered"/>
        <c:varyColors val="0"/>
        <c:ser>
          <c:idx val="0"/>
          <c:order val="0"/>
          <c:tx>
            <c:strRef>
              <c:f>positive</c:f>
              <c:strCache>
                <c:ptCount val="1"/>
                <c:pt idx="0">
                  <c:v>positive</c:v>
                </c:pt>
              </c:strCache>
            </c:strRef>
          </c:tx>
          <c:spPr>
            <a:solidFill>
              <a:srgbClr val="004586"/>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by journal type'!$A$5:$A$49</c:f>
              <c:strCache>
                <c:ptCount val="4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strCache>
            </c:strRef>
          </c:cat>
          <c:val>
            <c:numRef>
              <c:f>'RCT''s by journal type'!$F$5:$F$49</c:f>
              <c:numCache>
                <c:formatCode>General</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3</c:v>
                </c:pt>
                <c:pt idx="20">
                  <c:v>0</c:v>
                </c:pt>
                <c:pt idx="21">
                  <c:v>1</c:v>
                </c:pt>
                <c:pt idx="22">
                  <c:v>1</c:v>
                </c:pt>
                <c:pt idx="23">
                  <c:v>3</c:v>
                </c:pt>
                <c:pt idx="24">
                  <c:v>4</c:v>
                </c:pt>
                <c:pt idx="25">
                  <c:v>0</c:v>
                </c:pt>
                <c:pt idx="26">
                  <c:v>2</c:v>
                </c:pt>
                <c:pt idx="27">
                  <c:v>0</c:v>
                </c:pt>
                <c:pt idx="28">
                  <c:v>4</c:v>
                </c:pt>
                <c:pt idx="29">
                  <c:v>1</c:v>
                </c:pt>
                <c:pt idx="30">
                  <c:v>2</c:v>
                </c:pt>
                <c:pt idx="31">
                  <c:v>2</c:v>
                </c:pt>
                <c:pt idx="32">
                  <c:v>6</c:v>
                </c:pt>
                <c:pt idx="33">
                  <c:v>6</c:v>
                </c:pt>
                <c:pt idx="34">
                  <c:v>1</c:v>
                </c:pt>
                <c:pt idx="35">
                  <c:v>3</c:v>
                </c:pt>
                <c:pt idx="36">
                  <c:v>1</c:v>
                </c:pt>
                <c:pt idx="37">
                  <c:v>3</c:v>
                </c:pt>
                <c:pt idx="38">
                  <c:v>4</c:v>
                </c:pt>
                <c:pt idx="39">
                  <c:v>0</c:v>
                </c:pt>
                <c:pt idx="40">
                  <c:v>2</c:v>
                </c:pt>
                <c:pt idx="41">
                  <c:v>4</c:v>
                </c:pt>
                <c:pt idx="42">
                  <c:v>6</c:v>
                </c:pt>
                <c:pt idx="43">
                  <c:v>7</c:v>
                </c:pt>
                <c:pt idx="44">
                  <c:v>4</c:v>
                </c:pt>
              </c:numCache>
            </c:numRef>
          </c:val>
        </c:ser>
        <c:ser>
          <c:idx val="1"/>
          <c:order val="1"/>
          <c:tx>
            <c:strRef>
              <c:f>negative</c:f>
              <c:strCache>
                <c:ptCount val="1"/>
                <c:pt idx="0">
                  <c:v>negative</c:v>
                </c:pt>
              </c:strCache>
            </c:strRef>
          </c:tx>
          <c:spPr>
            <a:solidFill>
              <a:srgbClr val="ff420e"/>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by journal type'!$A$5:$A$49</c:f>
              <c:strCache>
                <c:ptCount val="4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strCache>
            </c:strRef>
          </c:cat>
          <c:val>
            <c:numRef>
              <c:f>'RCT''s by journal type'!$G$5:$G$49</c:f>
              <c:numCache>
                <c:formatCode>General</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0</c:v>
                </c:pt>
                <c:pt idx="16">
                  <c:v>0</c:v>
                </c:pt>
                <c:pt idx="17">
                  <c:v>0</c:v>
                </c:pt>
                <c:pt idx="18">
                  <c:v>3</c:v>
                </c:pt>
                <c:pt idx="19">
                  <c:v>4</c:v>
                </c:pt>
                <c:pt idx="20">
                  <c:v>4</c:v>
                </c:pt>
                <c:pt idx="21">
                  <c:v>1</c:v>
                </c:pt>
                <c:pt idx="22">
                  <c:v>2</c:v>
                </c:pt>
                <c:pt idx="23">
                  <c:v>2</c:v>
                </c:pt>
                <c:pt idx="24">
                  <c:v>3</c:v>
                </c:pt>
                <c:pt idx="25">
                  <c:v>2</c:v>
                </c:pt>
                <c:pt idx="26">
                  <c:v>3</c:v>
                </c:pt>
                <c:pt idx="27">
                  <c:v>2</c:v>
                </c:pt>
                <c:pt idx="28">
                  <c:v>1</c:v>
                </c:pt>
                <c:pt idx="29">
                  <c:v>0</c:v>
                </c:pt>
                <c:pt idx="30">
                  <c:v>1</c:v>
                </c:pt>
                <c:pt idx="31">
                  <c:v>1</c:v>
                </c:pt>
                <c:pt idx="32">
                  <c:v>0</c:v>
                </c:pt>
                <c:pt idx="33">
                  <c:v>1</c:v>
                </c:pt>
                <c:pt idx="34">
                  <c:v>1</c:v>
                </c:pt>
                <c:pt idx="35">
                  <c:v>2</c:v>
                </c:pt>
                <c:pt idx="36">
                  <c:v>1</c:v>
                </c:pt>
                <c:pt idx="37">
                  <c:v>1</c:v>
                </c:pt>
                <c:pt idx="38">
                  <c:v>1</c:v>
                </c:pt>
                <c:pt idx="39">
                  <c:v>1</c:v>
                </c:pt>
                <c:pt idx="40">
                  <c:v>4</c:v>
                </c:pt>
                <c:pt idx="41">
                  <c:v>7</c:v>
                </c:pt>
                <c:pt idx="42">
                  <c:v>7</c:v>
                </c:pt>
                <c:pt idx="43">
                  <c:v>3</c:v>
                </c:pt>
                <c:pt idx="44">
                  <c:v>1</c:v>
                </c:pt>
              </c:numCache>
            </c:numRef>
          </c:val>
        </c:ser>
        <c:gapWidth val="100"/>
        <c:overlap val="0"/>
        <c:axId val="27140494"/>
        <c:axId val="33682840"/>
      </c:barChart>
      <c:catAx>
        <c:axId val="27140494"/>
        <c:scaling>
          <c:orientation val="minMax"/>
        </c:scaling>
        <c:delete val="0"/>
        <c:axPos val="b"/>
        <c:title>
          <c:tx>
            <c:rich>
              <a:bodyPr rot="0"/>
              <a:lstStyle/>
              <a:p>
                <a:pPr>
                  <a:defRPr b="0" sz="900" spc="-1" strike="noStrike">
                    <a:latin typeface="Arial"/>
                  </a:defRPr>
                </a:pPr>
                <a:r>
                  <a:rPr b="0" sz="900" spc="-1" strike="noStrike">
                    <a:latin typeface="Arial"/>
                  </a:rPr>
                  <a:t>Year</a:t>
                </a:r>
              </a:p>
            </c:rich>
          </c:tx>
          <c:overlay val="0"/>
          <c:spPr>
            <a:noFill/>
            <a:ln w="0">
              <a:noFill/>
            </a:ln>
          </c:spPr>
        </c:title>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33682840"/>
        <c:crosses val="autoZero"/>
        <c:auto val="1"/>
        <c:lblAlgn val="ctr"/>
        <c:lblOffset val="100"/>
        <c:noMultiLvlLbl val="0"/>
      </c:catAx>
      <c:valAx>
        <c:axId val="33682840"/>
        <c:scaling>
          <c:orientation val="minMax"/>
        </c:scaling>
        <c:delete val="0"/>
        <c:axPos val="l"/>
        <c:majorGridlines>
          <c:spPr>
            <a:ln w="0">
              <a:solidFill>
                <a:srgbClr val="b3b3b3"/>
              </a:solidFill>
            </a:ln>
          </c:spPr>
        </c:majorGridlines>
        <c:title>
          <c:tx>
            <c:rich>
              <a:bodyPr rot="-5400000"/>
              <a:lstStyle/>
              <a:p>
                <a:pPr>
                  <a:defRPr b="0" sz="900" spc="-1" strike="noStrike">
                    <a:latin typeface="Arial"/>
                  </a:defRPr>
                </a:pPr>
                <a:r>
                  <a:rPr b="0" sz="900" spc="-1" strike="noStrike">
                    <a:latin typeface="Arial"/>
                  </a:rPr>
                  <a:t>Publications</a:t>
                </a:r>
              </a:p>
            </c:rich>
          </c:tx>
          <c:overlay val="0"/>
          <c:spPr>
            <a:noFill/>
            <a:ln w="0">
              <a:noFill/>
            </a:ln>
          </c:spPr>
        </c:title>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27140494"/>
        <c:crossesAt val="1"/>
        <c:crossBetween val="between"/>
        <c:majorUnit val="1"/>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gap"/>
  </c:chart>
  <c:spPr>
    <a:solidFill>
      <a:srgbClr val="ffffff"/>
    </a:solidFill>
    <a:ln w="0">
      <a:solidFill>
        <a:srgbClr val="000000"/>
      </a:solidFill>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Annual number of publications in regular journals</a:t>
            </a:r>
          </a:p>
        </c:rich>
      </c:tx>
      <c:overlay val="0"/>
      <c:spPr>
        <a:noFill/>
        <a:ln w="0">
          <a:noFill/>
        </a:ln>
      </c:spPr>
    </c:title>
    <c:autoTitleDeleted val="0"/>
    <c:plotArea>
      <c:barChart>
        <c:barDir val="col"/>
        <c:grouping val="clustered"/>
        <c:varyColors val="0"/>
        <c:ser>
          <c:idx val="0"/>
          <c:order val="0"/>
          <c:tx>
            <c:strRef>
              <c:f>positive</c:f>
              <c:strCache>
                <c:ptCount val="1"/>
                <c:pt idx="0">
                  <c:v>positive</c:v>
                </c:pt>
              </c:strCache>
            </c:strRef>
          </c:tx>
          <c:spPr>
            <a:solidFill>
              <a:srgbClr val="004586"/>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by journal type'!$A$5:$A$49</c:f>
              <c:strCache>
                <c:ptCount val="4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strCache>
            </c:strRef>
          </c:cat>
          <c:val>
            <c:numRef>
              <c:f>'RCT''s by journal type'!$B$5:$B$49</c:f>
              <c:numCache>
                <c:formatCode>General</c:formatCode>
                <c:ptCount val="45"/>
                <c:pt idx="0">
                  <c:v>0</c:v>
                </c:pt>
                <c:pt idx="1">
                  <c:v>0</c:v>
                </c:pt>
                <c:pt idx="2">
                  <c:v>0</c:v>
                </c:pt>
                <c:pt idx="3">
                  <c:v>0</c:v>
                </c:pt>
                <c:pt idx="4">
                  <c:v>0</c:v>
                </c:pt>
                <c:pt idx="5">
                  <c:v>1</c:v>
                </c:pt>
                <c:pt idx="6">
                  <c:v>0</c:v>
                </c:pt>
                <c:pt idx="7">
                  <c:v>0</c:v>
                </c:pt>
                <c:pt idx="8">
                  <c:v>2</c:v>
                </c:pt>
                <c:pt idx="9">
                  <c:v>1</c:v>
                </c:pt>
                <c:pt idx="10">
                  <c:v>0</c:v>
                </c:pt>
                <c:pt idx="11">
                  <c:v>0</c:v>
                </c:pt>
                <c:pt idx="12">
                  <c:v>1</c:v>
                </c:pt>
                <c:pt idx="13">
                  <c:v>2</c:v>
                </c:pt>
                <c:pt idx="14">
                  <c:v>1</c:v>
                </c:pt>
                <c:pt idx="15">
                  <c:v>0</c:v>
                </c:pt>
                <c:pt idx="16">
                  <c:v>1</c:v>
                </c:pt>
                <c:pt idx="17">
                  <c:v>1</c:v>
                </c:pt>
                <c:pt idx="18">
                  <c:v>1</c:v>
                </c:pt>
                <c:pt idx="19">
                  <c:v>2</c:v>
                </c:pt>
                <c:pt idx="20">
                  <c:v>1</c:v>
                </c:pt>
                <c:pt idx="21">
                  <c:v>1</c:v>
                </c:pt>
                <c:pt idx="22">
                  <c:v>0</c:v>
                </c:pt>
                <c:pt idx="23">
                  <c:v>2</c:v>
                </c:pt>
                <c:pt idx="24">
                  <c:v>3</c:v>
                </c:pt>
                <c:pt idx="25">
                  <c:v>1</c:v>
                </c:pt>
                <c:pt idx="26">
                  <c:v>2</c:v>
                </c:pt>
                <c:pt idx="27">
                  <c:v>2</c:v>
                </c:pt>
                <c:pt idx="28">
                  <c:v>1</c:v>
                </c:pt>
                <c:pt idx="29">
                  <c:v>0</c:v>
                </c:pt>
                <c:pt idx="30">
                  <c:v>1</c:v>
                </c:pt>
                <c:pt idx="31">
                  <c:v>1</c:v>
                </c:pt>
                <c:pt idx="32">
                  <c:v>0</c:v>
                </c:pt>
                <c:pt idx="33">
                  <c:v>0</c:v>
                </c:pt>
                <c:pt idx="34">
                  <c:v>0</c:v>
                </c:pt>
                <c:pt idx="35">
                  <c:v>2</c:v>
                </c:pt>
                <c:pt idx="36">
                  <c:v>2</c:v>
                </c:pt>
                <c:pt idx="37">
                  <c:v>0</c:v>
                </c:pt>
                <c:pt idx="38">
                  <c:v>1</c:v>
                </c:pt>
                <c:pt idx="39">
                  <c:v>0</c:v>
                </c:pt>
                <c:pt idx="40">
                  <c:v>0</c:v>
                </c:pt>
                <c:pt idx="41">
                  <c:v>0</c:v>
                </c:pt>
                <c:pt idx="42">
                  <c:v>1</c:v>
                </c:pt>
                <c:pt idx="43">
                  <c:v>1</c:v>
                </c:pt>
                <c:pt idx="44">
                  <c:v>0</c:v>
                </c:pt>
              </c:numCache>
            </c:numRef>
          </c:val>
        </c:ser>
        <c:ser>
          <c:idx val="1"/>
          <c:order val="1"/>
          <c:tx>
            <c:strRef>
              <c:f>negative</c:f>
              <c:strCache>
                <c:ptCount val="1"/>
                <c:pt idx="0">
                  <c:v>negative</c:v>
                </c:pt>
              </c:strCache>
            </c:strRef>
          </c:tx>
          <c:spPr>
            <a:solidFill>
              <a:srgbClr val="ff420e"/>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by journal type'!$A$5:$A$49</c:f>
              <c:strCache>
                <c:ptCount val="45"/>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pt idx="38">
                  <c:v>2019</c:v>
                </c:pt>
                <c:pt idx="39">
                  <c:v>2020</c:v>
                </c:pt>
                <c:pt idx="40">
                  <c:v>2021</c:v>
                </c:pt>
                <c:pt idx="41">
                  <c:v>2022</c:v>
                </c:pt>
                <c:pt idx="42">
                  <c:v>2023</c:v>
                </c:pt>
                <c:pt idx="43">
                  <c:v>2024</c:v>
                </c:pt>
                <c:pt idx="44">
                  <c:v>2025</c:v>
                </c:pt>
              </c:strCache>
            </c:strRef>
          </c:cat>
          <c:val>
            <c:numRef>
              <c:f>'RCT''s by journal type'!$C$5:$C$49</c:f>
              <c:numCache>
                <c:formatCode>General</c:formatCode>
                <c:ptCount val="45"/>
                <c:pt idx="0">
                  <c:v>1</c:v>
                </c:pt>
                <c:pt idx="1">
                  <c:v>1</c:v>
                </c:pt>
                <c:pt idx="2">
                  <c:v>1</c:v>
                </c:pt>
                <c:pt idx="3">
                  <c:v>0</c:v>
                </c:pt>
                <c:pt idx="4">
                  <c:v>1</c:v>
                </c:pt>
                <c:pt idx="5">
                  <c:v>0</c:v>
                </c:pt>
                <c:pt idx="6">
                  <c:v>0</c:v>
                </c:pt>
                <c:pt idx="7">
                  <c:v>0</c:v>
                </c:pt>
                <c:pt idx="8">
                  <c:v>2</c:v>
                </c:pt>
                <c:pt idx="9">
                  <c:v>0</c:v>
                </c:pt>
                <c:pt idx="10">
                  <c:v>1</c:v>
                </c:pt>
                <c:pt idx="11">
                  <c:v>1</c:v>
                </c:pt>
                <c:pt idx="12">
                  <c:v>1</c:v>
                </c:pt>
                <c:pt idx="13">
                  <c:v>1</c:v>
                </c:pt>
                <c:pt idx="14">
                  <c:v>2</c:v>
                </c:pt>
                <c:pt idx="15">
                  <c:v>1</c:v>
                </c:pt>
                <c:pt idx="16">
                  <c:v>4</c:v>
                </c:pt>
                <c:pt idx="17">
                  <c:v>4</c:v>
                </c:pt>
                <c:pt idx="18">
                  <c:v>0</c:v>
                </c:pt>
                <c:pt idx="19">
                  <c:v>1</c:v>
                </c:pt>
                <c:pt idx="20">
                  <c:v>4</c:v>
                </c:pt>
                <c:pt idx="21">
                  <c:v>2</c:v>
                </c:pt>
                <c:pt idx="22">
                  <c:v>4</c:v>
                </c:pt>
                <c:pt idx="23">
                  <c:v>2</c:v>
                </c:pt>
                <c:pt idx="24">
                  <c:v>2</c:v>
                </c:pt>
                <c:pt idx="25">
                  <c:v>1</c:v>
                </c:pt>
                <c:pt idx="26">
                  <c:v>1</c:v>
                </c:pt>
                <c:pt idx="27">
                  <c:v>1</c:v>
                </c:pt>
                <c:pt idx="28">
                  <c:v>3</c:v>
                </c:pt>
                <c:pt idx="29">
                  <c:v>4</c:v>
                </c:pt>
                <c:pt idx="30">
                  <c:v>1</c:v>
                </c:pt>
                <c:pt idx="31">
                  <c:v>3</c:v>
                </c:pt>
                <c:pt idx="32">
                  <c:v>2</c:v>
                </c:pt>
                <c:pt idx="33">
                  <c:v>1</c:v>
                </c:pt>
                <c:pt idx="34">
                  <c:v>0</c:v>
                </c:pt>
                <c:pt idx="35">
                  <c:v>2</c:v>
                </c:pt>
                <c:pt idx="36">
                  <c:v>2</c:v>
                </c:pt>
                <c:pt idx="37">
                  <c:v>1</c:v>
                </c:pt>
                <c:pt idx="38">
                  <c:v>2</c:v>
                </c:pt>
                <c:pt idx="39">
                  <c:v>1</c:v>
                </c:pt>
                <c:pt idx="40">
                  <c:v>0</c:v>
                </c:pt>
                <c:pt idx="41">
                  <c:v>0</c:v>
                </c:pt>
                <c:pt idx="42">
                  <c:v>0</c:v>
                </c:pt>
                <c:pt idx="43">
                  <c:v>0</c:v>
                </c:pt>
                <c:pt idx="44">
                  <c:v>0</c:v>
                </c:pt>
              </c:numCache>
            </c:numRef>
          </c:val>
        </c:ser>
        <c:gapWidth val="100"/>
        <c:overlap val="0"/>
        <c:axId val="40067902"/>
        <c:axId val="81238077"/>
      </c:barChart>
      <c:catAx>
        <c:axId val="40067902"/>
        <c:scaling>
          <c:orientation val="minMax"/>
        </c:scaling>
        <c:delete val="0"/>
        <c:axPos val="b"/>
        <c:title>
          <c:tx>
            <c:rich>
              <a:bodyPr rot="0"/>
              <a:lstStyle/>
              <a:p>
                <a:pPr>
                  <a:defRPr b="0" sz="900" spc="-1" strike="noStrike">
                    <a:latin typeface="Arial"/>
                  </a:defRPr>
                </a:pPr>
                <a:r>
                  <a:rPr b="0" sz="900" spc="-1" strike="noStrike">
                    <a:latin typeface="Arial"/>
                  </a:rPr>
                  <a:t>Year</a:t>
                </a:r>
              </a:p>
            </c:rich>
          </c:tx>
          <c:overlay val="0"/>
          <c:spPr>
            <a:noFill/>
            <a:ln w="0">
              <a:noFill/>
            </a:ln>
          </c:spPr>
        </c:title>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81238077"/>
        <c:crosses val="autoZero"/>
        <c:auto val="1"/>
        <c:lblAlgn val="ctr"/>
        <c:lblOffset val="100"/>
        <c:noMultiLvlLbl val="0"/>
      </c:catAx>
      <c:valAx>
        <c:axId val="81238077"/>
        <c:scaling>
          <c:orientation val="minMax"/>
          <c:max val="8"/>
        </c:scaling>
        <c:delete val="0"/>
        <c:axPos val="l"/>
        <c:majorGridlines>
          <c:spPr>
            <a:ln w="0">
              <a:solidFill>
                <a:srgbClr val="b3b3b3"/>
              </a:solidFill>
            </a:ln>
          </c:spPr>
        </c:majorGridlines>
        <c:title>
          <c:tx>
            <c:rich>
              <a:bodyPr rot="-5400000"/>
              <a:lstStyle/>
              <a:p>
                <a:pPr>
                  <a:defRPr b="0" sz="900" spc="-1" strike="noStrike">
                    <a:latin typeface="Arial"/>
                  </a:defRPr>
                </a:pPr>
                <a:r>
                  <a:rPr b="0" sz="900" spc="-1" strike="noStrike">
                    <a:latin typeface="Arial"/>
                  </a:rPr>
                  <a:t>Publications</a:t>
                </a:r>
              </a:p>
            </c:rich>
          </c:tx>
          <c:overlay val="0"/>
          <c:spPr>
            <a:noFill/>
            <a:ln w="0">
              <a:noFill/>
            </a:ln>
          </c:spPr>
        </c:title>
        <c:numFmt formatCode="General" sourceLinked="1"/>
        <c:majorTickMark val="out"/>
        <c:minorTickMark val="none"/>
        <c:tickLblPos val="nextTo"/>
        <c:spPr>
          <a:ln w="0">
            <a:solidFill>
              <a:srgbClr val="b3b3b3"/>
            </a:solidFill>
          </a:ln>
        </c:spPr>
        <c:txPr>
          <a:bodyPr/>
          <a:lstStyle/>
          <a:p>
            <a:pPr>
              <a:defRPr b="0" sz="1000" spc="-1" strike="noStrike">
                <a:latin typeface="Arial"/>
              </a:defRPr>
            </a:pPr>
          </a:p>
        </c:txPr>
        <c:crossAx val="40067902"/>
        <c:crossesAt val="1"/>
        <c:crossBetween val="between"/>
        <c:majorUnit val="1"/>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gap"/>
  </c:chart>
  <c:spPr>
    <a:solidFill>
      <a:srgbClr val="ffffff"/>
    </a:solidFill>
    <a:ln w="0">
      <a:solidFill>
        <a:srgbClr val="000000"/>
      </a:solidFill>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Annual number of RCT's (including India)</a:t>
            </a:r>
          </a:p>
        </c:rich>
      </c:tx>
      <c:overlay val="0"/>
      <c:spPr>
        <a:noFill/>
        <a:ln w="0">
          <a:noFill/>
        </a:ln>
      </c:spPr>
    </c:title>
    <c:autoTitleDeleted val="0"/>
    <c:plotArea>
      <c:barChart>
        <c:barDir val="col"/>
        <c:grouping val="clustered"/>
        <c:varyColors val="0"/>
        <c:ser>
          <c:idx val="0"/>
          <c:order val="0"/>
          <c:tx>
            <c:strRef>
              <c:f>positive</c:f>
              <c:strCache>
                <c:ptCount val="1"/>
                <c:pt idx="0">
                  <c:v>positive</c:v>
                </c:pt>
              </c:strCache>
            </c:strRef>
          </c:tx>
          <c:spPr>
            <a:solidFill>
              <a:srgbClr val="2a609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over time'!$A$4:$A$49</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'RCT''s over time'!$B$4:$B$49</c:f>
              <c:numCache>
                <c:formatCode>General</c:formatCode>
                <c:ptCount val="46"/>
                <c:pt idx="0">
                  <c:v>1</c:v>
                </c:pt>
                <c:pt idx="1">
                  <c:v>0</c:v>
                </c:pt>
                <c:pt idx="2">
                  <c:v>0</c:v>
                </c:pt>
                <c:pt idx="3">
                  <c:v>0</c:v>
                </c:pt>
                <c:pt idx="4">
                  <c:v>0</c:v>
                </c:pt>
                <c:pt idx="5">
                  <c:v>0</c:v>
                </c:pt>
                <c:pt idx="6">
                  <c:v>1</c:v>
                </c:pt>
                <c:pt idx="7">
                  <c:v>0</c:v>
                </c:pt>
                <c:pt idx="8">
                  <c:v>0</c:v>
                </c:pt>
                <c:pt idx="9">
                  <c:v>2</c:v>
                </c:pt>
                <c:pt idx="10">
                  <c:v>1</c:v>
                </c:pt>
                <c:pt idx="11">
                  <c:v>0</c:v>
                </c:pt>
                <c:pt idx="12">
                  <c:v>0</c:v>
                </c:pt>
                <c:pt idx="13">
                  <c:v>1</c:v>
                </c:pt>
                <c:pt idx="14">
                  <c:v>2</c:v>
                </c:pt>
                <c:pt idx="15">
                  <c:v>1</c:v>
                </c:pt>
                <c:pt idx="16">
                  <c:v>0</c:v>
                </c:pt>
                <c:pt idx="17">
                  <c:v>1</c:v>
                </c:pt>
                <c:pt idx="18">
                  <c:v>1</c:v>
                </c:pt>
                <c:pt idx="19">
                  <c:v>1</c:v>
                </c:pt>
                <c:pt idx="20">
                  <c:v>5</c:v>
                </c:pt>
                <c:pt idx="21">
                  <c:v>1</c:v>
                </c:pt>
                <c:pt idx="22">
                  <c:v>2</c:v>
                </c:pt>
                <c:pt idx="23">
                  <c:v>1</c:v>
                </c:pt>
                <c:pt idx="24">
                  <c:v>5</c:v>
                </c:pt>
                <c:pt idx="25">
                  <c:v>7</c:v>
                </c:pt>
                <c:pt idx="26">
                  <c:v>1</c:v>
                </c:pt>
                <c:pt idx="27">
                  <c:v>4</c:v>
                </c:pt>
                <c:pt idx="28">
                  <c:v>2</c:v>
                </c:pt>
                <c:pt idx="29">
                  <c:v>5</c:v>
                </c:pt>
                <c:pt idx="30">
                  <c:v>1</c:v>
                </c:pt>
                <c:pt idx="31">
                  <c:v>3</c:v>
                </c:pt>
                <c:pt idx="32">
                  <c:v>3</c:v>
                </c:pt>
                <c:pt idx="33">
                  <c:v>6</c:v>
                </c:pt>
                <c:pt idx="34">
                  <c:v>6</c:v>
                </c:pt>
                <c:pt idx="35">
                  <c:v>1</c:v>
                </c:pt>
                <c:pt idx="36">
                  <c:v>5</c:v>
                </c:pt>
                <c:pt idx="37">
                  <c:v>3</c:v>
                </c:pt>
                <c:pt idx="38">
                  <c:v>3</c:v>
                </c:pt>
                <c:pt idx="39">
                  <c:v>5</c:v>
                </c:pt>
                <c:pt idx="40">
                  <c:v>0</c:v>
                </c:pt>
                <c:pt idx="41">
                  <c:v>2</c:v>
                </c:pt>
                <c:pt idx="42">
                  <c:v>4</c:v>
                </c:pt>
                <c:pt idx="43">
                  <c:v>7</c:v>
                </c:pt>
                <c:pt idx="44">
                  <c:v>8</c:v>
                </c:pt>
                <c:pt idx="45">
                  <c:v>4</c:v>
                </c:pt>
              </c:numCache>
            </c:numRef>
          </c:val>
        </c:ser>
        <c:ser>
          <c:idx val="1"/>
          <c:order val="1"/>
          <c:tx>
            <c:strRef>
              <c:f>negative</c:f>
              <c:strCache>
                <c:ptCount val="1"/>
                <c:pt idx="0">
                  <c:v>negative</c:v>
                </c:pt>
              </c:strCache>
            </c:strRef>
          </c:tx>
          <c:spPr>
            <a:solidFill>
              <a:srgbClr val="ff4000"/>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over time'!$A$4:$A$49</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'RCT''s over time'!$C$4:$C$49</c:f>
              <c:numCache>
                <c:formatCode>General</c:formatCode>
                <c:ptCount val="46"/>
                <c:pt idx="0">
                  <c:v>0</c:v>
                </c:pt>
                <c:pt idx="1">
                  <c:v>1</c:v>
                </c:pt>
                <c:pt idx="2">
                  <c:v>1</c:v>
                </c:pt>
                <c:pt idx="3">
                  <c:v>1</c:v>
                </c:pt>
                <c:pt idx="4">
                  <c:v>0</c:v>
                </c:pt>
                <c:pt idx="5">
                  <c:v>1</c:v>
                </c:pt>
                <c:pt idx="6">
                  <c:v>0</c:v>
                </c:pt>
                <c:pt idx="7">
                  <c:v>0</c:v>
                </c:pt>
                <c:pt idx="8">
                  <c:v>0</c:v>
                </c:pt>
                <c:pt idx="9">
                  <c:v>2</c:v>
                </c:pt>
                <c:pt idx="10">
                  <c:v>0</c:v>
                </c:pt>
                <c:pt idx="11">
                  <c:v>1</c:v>
                </c:pt>
                <c:pt idx="12">
                  <c:v>1</c:v>
                </c:pt>
                <c:pt idx="13">
                  <c:v>1</c:v>
                </c:pt>
                <c:pt idx="14">
                  <c:v>1</c:v>
                </c:pt>
                <c:pt idx="15">
                  <c:v>3</c:v>
                </c:pt>
                <c:pt idx="16">
                  <c:v>1</c:v>
                </c:pt>
                <c:pt idx="17">
                  <c:v>4</c:v>
                </c:pt>
                <c:pt idx="18">
                  <c:v>4</c:v>
                </c:pt>
                <c:pt idx="19">
                  <c:v>3</c:v>
                </c:pt>
                <c:pt idx="20">
                  <c:v>5</c:v>
                </c:pt>
                <c:pt idx="21">
                  <c:v>8</c:v>
                </c:pt>
                <c:pt idx="22">
                  <c:v>3</c:v>
                </c:pt>
                <c:pt idx="23">
                  <c:v>6</c:v>
                </c:pt>
                <c:pt idx="24">
                  <c:v>4</c:v>
                </c:pt>
                <c:pt idx="25">
                  <c:v>5</c:v>
                </c:pt>
                <c:pt idx="26">
                  <c:v>3</c:v>
                </c:pt>
                <c:pt idx="27">
                  <c:v>4</c:v>
                </c:pt>
                <c:pt idx="28">
                  <c:v>3</c:v>
                </c:pt>
                <c:pt idx="29">
                  <c:v>4</c:v>
                </c:pt>
                <c:pt idx="30">
                  <c:v>4</c:v>
                </c:pt>
                <c:pt idx="31">
                  <c:v>2</c:v>
                </c:pt>
                <c:pt idx="32">
                  <c:v>4</c:v>
                </c:pt>
                <c:pt idx="33">
                  <c:v>2</c:v>
                </c:pt>
                <c:pt idx="34">
                  <c:v>2</c:v>
                </c:pt>
                <c:pt idx="35">
                  <c:v>1</c:v>
                </c:pt>
                <c:pt idx="36">
                  <c:v>4</c:v>
                </c:pt>
                <c:pt idx="37">
                  <c:v>3</c:v>
                </c:pt>
                <c:pt idx="38">
                  <c:v>2</c:v>
                </c:pt>
                <c:pt idx="39">
                  <c:v>3</c:v>
                </c:pt>
                <c:pt idx="40">
                  <c:v>2</c:v>
                </c:pt>
                <c:pt idx="41">
                  <c:v>4</c:v>
                </c:pt>
                <c:pt idx="42">
                  <c:v>7</c:v>
                </c:pt>
                <c:pt idx="43">
                  <c:v>7</c:v>
                </c:pt>
                <c:pt idx="44">
                  <c:v>3</c:v>
                </c:pt>
                <c:pt idx="45">
                  <c:v>1</c:v>
                </c:pt>
              </c:numCache>
            </c:numRef>
          </c:val>
        </c:ser>
        <c:gapWidth val="100"/>
        <c:overlap val="0"/>
        <c:axId val="44084611"/>
        <c:axId val="56627569"/>
      </c:barChart>
      <c:catAx>
        <c:axId val="44084611"/>
        <c:scaling>
          <c:orientation val="minMax"/>
        </c:scaling>
        <c:delete val="0"/>
        <c:axPos val="b"/>
        <c:title>
          <c:tx>
            <c:rich>
              <a:bodyPr rot="0"/>
              <a:lstStyle/>
              <a:p>
                <a:pPr>
                  <a:defRPr b="0" sz="900" spc="-1" strike="noStrike">
                    <a:latin typeface="Arial"/>
                  </a:defRPr>
                </a:pPr>
                <a:r>
                  <a:rPr b="0" sz="900" spc="-1" strike="noStrike">
                    <a:latin typeface="Arial"/>
                  </a:rPr>
                  <a:t>Year</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56627569"/>
        <c:crosses val="autoZero"/>
        <c:auto val="1"/>
        <c:lblAlgn val="ctr"/>
        <c:lblOffset val="100"/>
        <c:noMultiLvlLbl val="0"/>
      </c:catAx>
      <c:valAx>
        <c:axId val="56627569"/>
        <c:scaling>
          <c:orientation val="minMax"/>
        </c:scaling>
        <c:delete val="0"/>
        <c:axPos val="l"/>
        <c:majorGridlines>
          <c:spPr>
            <a:ln w="0">
              <a:solidFill>
                <a:srgbClr val="b3b3b3"/>
              </a:solidFill>
            </a:ln>
          </c:spPr>
        </c:majorGridlines>
        <c:title>
          <c:tx>
            <c:rich>
              <a:bodyPr rot="-5400000"/>
              <a:lstStyle/>
              <a:p>
                <a:pPr>
                  <a:defRPr b="0" sz="900" spc="-1" strike="noStrike">
                    <a:latin typeface="Arial"/>
                  </a:defRPr>
                </a:pPr>
                <a:r>
                  <a:rPr b="0" sz="900" spc="-1" strike="noStrike">
                    <a:latin typeface="Arial"/>
                  </a:rPr>
                  <a:t>RCT's</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44084611"/>
        <c:crosses val="autoZero"/>
        <c:crossBetween val="between"/>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gap"/>
  </c:chart>
  <c:spPr>
    <a:solidFill>
      <a:srgbClr val="ffffff"/>
    </a:solidFill>
    <a:ln w="0">
      <a:solidFill>
        <a:srgbClr val="000000"/>
      </a:solidFill>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pc="-1" strike="noStrike">
                <a:latin typeface="Arial"/>
              </a:defRPr>
            </a:pPr>
            <a:r>
              <a:rPr b="0" sz="1300" spc="-1" strike="noStrike">
                <a:latin typeface="Arial"/>
              </a:rPr>
              <a:t>Annual number of RCT's (excluding India)</a:t>
            </a:r>
          </a:p>
        </c:rich>
      </c:tx>
      <c:overlay val="0"/>
      <c:spPr>
        <a:noFill/>
        <a:ln w="0">
          <a:noFill/>
        </a:ln>
      </c:spPr>
    </c:title>
    <c:autoTitleDeleted val="0"/>
    <c:plotArea>
      <c:barChart>
        <c:barDir val="col"/>
        <c:grouping val="clustered"/>
        <c:varyColors val="0"/>
        <c:ser>
          <c:idx val="0"/>
          <c:order val="0"/>
          <c:tx>
            <c:strRef>
              <c:f>positive</c:f>
              <c:strCache>
                <c:ptCount val="1"/>
                <c:pt idx="0">
                  <c:v>positive</c:v>
                </c:pt>
              </c:strCache>
            </c:strRef>
          </c:tx>
          <c:spPr>
            <a:solidFill>
              <a:srgbClr val="2a609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over time'!$A$4:$A$49</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'RCT''s over time'!$F$4:$F$49</c:f>
              <c:numCache>
                <c:formatCode>General</c:formatCode>
                <c:ptCount val="46"/>
                <c:pt idx="0">
                  <c:v>1</c:v>
                </c:pt>
                <c:pt idx="1">
                  <c:v>0</c:v>
                </c:pt>
                <c:pt idx="2">
                  <c:v>0</c:v>
                </c:pt>
                <c:pt idx="3">
                  <c:v>0</c:v>
                </c:pt>
                <c:pt idx="4">
                  <c:v>0</c:v>
                </c:pt>
                <c:pt idx="5">
                  <c:v>0</c:v>
                </c:pt>
                <c:pt idx="6">
                  <c:v>1</c:v>
                </c:pt>
                <c:pt idx="7">
                  <c:v>0</c:v>
                </c:pt>
                <c:pt idx="8">
                  <c:v>0</c:v>
                </c:pt>
                <c:pt idx="9">
                  <c:v>2</c:v>
                </c:pt>
                <c:pt idx="10">
                  <c:v>1</c:v>
                </c:pt>
                <c:pt idx="11">
                  <c:v>0</c:v>
                </c:pt>
                <c:pt idx="12">
                  <c:v>0</c:v>
                </c:pt>
                <c:pt idx="13">
                  <c:v>1</c:v>
                </c:pt>
                <c:pt idx="14">
                  <c:v>2</c:v>
                </c:pt>
                <c:pt idx="15">
                  <c:v>1</c:v>
                </c:pt>
                <c:pt idx="16">
                  <c:v>0</c:v>
                </c:pt>
                <c:pt idx="17">
                  <c:v>1</c:v>
                </c:pt>
                <c:pt idx="18">
                  <c:v>1</c:v>
                </c:pt>
                <c:pt idx="19">
                  <c:v>1</c:v>
                </c:pt>
                <c:pt idx="20">
                  <c:v>5</c:v>
                </c:pt>
                <c:pt idx="21">
                  <c:v>1</c:v>
                </c:pt>
                <c:pt idx="22">
                  <c:v>2</c:v>
                </c:pt>
                <c:pt idx="23">
                  <c:v>1</c:v>
                </c:pt>
                <c:pt idx="24">
                  <c:v>5</c:v>
                </c:pt>
                <c:pt idx="25">
                  <c:v>7</c:v>
                </c:pt>
                <c:pt idx="26">
                  <c:v>1</c:v>
                </c:pt>
                <c:pt idx="27">
                  <c:v>4</c:v>
                </c:pt>
                <c:pt idx="28">
                  <c:v>2</c:v>
                </c:pt>
                <c:pt idx="29">
                  <c:v>5</c:v>
                </c:pt>
                <c:pt idx="30">
                  <c:v>1</c:v>
                </c:pt>
                <c:pt idx="31">
                  <c:v>2</c:v>
                </c:pt>
                <c:pt idx="32">
                  <c:v>3</c:v>
                </c:pt>
                <c:pt idx="33">
                  <c:v>6</c:v>
                </c:pt>
                <c:pt idx="34">
                  <c:v>3</c:v>
                </c:pt>
                <c:pt idx="35">
                  <c:v>1</c:v>
                </c:pt>
                <c:pt idx="36">
                  <c:v>5</c:v>
                </c:pt>
                <c:pt idx="37">
                  <c:v>3</c:v>
                </c:pt>
                <c:pt idx="38">
                  <c:v>2</c:v>
                </c:pt>
                <c:pt idx="39">
                  <c:v>4</c:v>
                </c:pt>
                <c:pt idx="40">
                  <c:v>0</c:v>
                </c:pt>
                <c:pt idx="41">
                  <c:v>0</c:v>
                </c:pt>
                <c:pt idx="42">
                  <c:v>0</c:v>
                </c:pt>
                <c:pt idx="43">
                  <c:v>1</c:v>
                </c:pt>
                <c:pt idx="44">
                  <c:v>0</c:v>
                </c:pt>
                <c:pt idx="45">
                  <c:v>0</c:v>
                </c:pt>
              </c:numCache>
            </c:numRef>
          </c:val>
        </c:ser>
        <c:ser>
          <c:idx val="1"/>
          <c:order val="1"/>
          <c:tx>
            <c:strRef>
              <c:f>negative</c:f>
              <c:strCache>
                <c:ptCount val="1"/>
                <c:pt idx="0">
                  <c:v>negative</c:v>
                </c:pt>
              </c:strCache>
            </c:strRef>
          </c:tx>
          <c:spPr>
            <a:solidFill>
              <a:srgbClr val="ff4000"/>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'RCT''s over time'!$A$4:$A$49</c:f>
              <c:strCache>
                <c:ptCount val="46"/>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pt idx="43">
                  <c:v>2023</c:v>
                </c:pt>
                <c:pt idx="44">
                  <c:v>2024</c:v>
                </c:pt>
                <c:pt idx="45">
                  <c:v>2025</c:v>
                </c:pt>
              </c:strCache>
            </c:strRef>
          </c:cat>
          <c:val>
            <c:numRef>
              <c:f>'RCT''s over time'!$G$4:$G$49</c:f>
              <c:numCache>
                <c:formatCode>General</c:formatCode>
                <c:ptCount val="46"/>
                <c:pt idx="0">
                  <c:v>0</c:v>
                </c:pt>
                <c:pt idx="1">
                  <c:v>1</c:v>
                </c:pt>
                <c:pt idx="2">
                  <c:v>1</c:v>
                </c:pt>
                <c:pt idx="3">
                  <c:v>1</c:v>
                </c:pt>
                <c:pt idx="4">
                  <c:v>0</c:v>
                </c:pt>
                <c:pt idx="5">
                  <c:v>1</c:v>
                </c:pt>
                <c:pt idx="6">
                  <c:v>0</c:v>
                </c:pt>
                <c:pt idx="7">
                  <c:v>0</c:v>
                </c:pt>
                <c:pt idx="8">
                  <c:v>0</c:v>
                </c:pt>
                <c:pt idx="9">
                  <c:v>2</c:v>
                </c:pt>
                <c:pt idx="10">
                  <c:v>0</c:v>
                </c:pt>
                <c:pt idx="11">
                  <c:v>1</c:v>
                </c:pt>
                <c:pt idx="12">
                  <c:v>1</c:v>
                </c:pt>
                <c:pt idx="13">
                  <c:v>1</c:v>
                </c:pt>
                <c:pt idx="14">
                  <c:v>1</c:v>
                </c:pt>
                <c:pt idx="15">
                  <c:v>3</c:v>
                </c:pt>
                <c:pt idx="16">
                  <c:v>1</c:v>
                </c:pt>
                <c:pt idx="17">
                  <c:v>4</c:v>
                </c:pt>
                <c:pt idx="18">
                  <c:v>4</c:v>
                </c:pt>
                <c:pt idx="19">
                  <c:v>2</c:v>
                </c:pt>
                <c:pt idx="20">
                  <c:v>5</c:v>
                </c:pt>
                <c:pt idx="21">
                  <c:v>8</c:v>
                </c:pt>
                <c:pt idx="22">
                  <c:v>3</c:v>
                </c:pt>
                <c:pt idx="23">
                  <c:v>6</c:v>
                </c:pt>
                <c:pt idx="24">
                  <c:v>4</c:v>
                </c:pt>
                <c:pt idx="25">
                  <c:v>5</c:v>
                </c:pt>
                <c:pt idx="26">
                  <c:v>3</c:v>
                </c:pt>
                <c:pt idx="27">
                  <c:v>4</c:v>
                </c:pt>
                <c:pt idx="28">
                  <c:v>3</c:v>
                </c:pt>
                <c:pt idx="29">
                  <c:v>4</c:v>
                </c:pt>
                <c:pt idx="30">
                  <c:v>4</c:v>
                </c:pt>
                <c:pt idx="31">
                  <c:v>2</c:v>
                </c:pt>
                <c:pt idx="32">
                  <c:v>4</c:v>
                </c:pt>
                <c:pt idx="33">
                  <c:v>2</c:v>
                </c:pt>
                <c:pt idx="34">
                  <c:v>2</c:v>
                </c:pt>
                <c:pt idx="35">
                  <c:v>0</c:v>
                </c:pt>
                <c:pt idx="36">
                  <c:v>4</c:v>
                </c:pt>
                <c:pt idx="37">
                  <c:v>3</c:v>
                </c:pt>
                <c:pt idx="38">
                  <c:v>1</c:v>
                </c:pt>
                <c:pt idx="39">
                  <c:v>2</c:v>
                </c:pt>
                <c:pt idx="40">
                  <c:v>1</c:v>
                </c:pt>
                <c:pt idx="41">
                  <c:v>1</c:v>
                </c:pt>
                <c:pt idx="42">
                  <c:v>2</c:v>
                </c:pt>
                <c:pt idx="43">
                  <c:v>1</c:v>
                </c:pt>
                <c:pt idx="44">
                  <c:v>1</c:v>
                </c:pt>
                <c:pt idx="45">
                  <c:v>1</c:v>
                </c:pt>
              </c:numCache>
            </c:numRef>
          </c:val>
        </c:ser>
        <c:gapWidth val="100"/>
        <c:overlap val="0"/>
        <c:axId val="26555133"/>
        <c:axId val="89647819"/>
      </c:barChart>
      <c:catAx>
        <c:axId val="26555133"/>
        <c:scaling>
          <c:orientation val="minMax"/>
        </c:scaling>
        <c:delete val="0"/>
        <c:axPos val="b"/>
        <c:title>
          <c:tx>
            <c:rich>
              <a:bodyPr rot="0"/>
              <a:lstStyle/>
              <a:p>
                <a:pPr>
                  <a:defRPr b="0" sz="900" spc="-1" strike="noStrike">
                    <a:latin typeface="Arial"/>
                  </a:defRPr>
                </a:pPr>
                <a:r>
                  <a:rPr b="0" sz="900" spc="-1" strike="noStrike">
                    <a:latin typeface="Arial"/>
                  </a:rPr>
                  <a:t>Year</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89647819"/>
        <c:crosses val="autoZero"/>
        <c:auto val="1"/>
        <c:lblAlgn val="ctr"/>
        <c:lblOffset val="100"/>
        <c:noMultiLvlLbl val="0"/>
      </c:catAx>
      <c:valAx>
        <c:axId val="89647819"/>
        <c:scaling>
          <c:orientation val="minMax"/>
        </c:scaling>
        <c:delete val="0"/>
        <c:axPos val="l"/>
        <c:majorGridlines>
          <c:spPr>
            <a:ln w="0">
              <a:solidFill>
                <a:srgbClr val="b3b3b3"/>
              </a:solidFill>
            </a:ln>
          </c:spPr>
        </c:majorGridlines>
        <c:title>
          <c:tx>
            <c:rich>
              <a:bodyPr rot="-5400000"/>
              <a:lstStyle/>
              <a:p>
                <a:pPr>
                  <a:defRPr b="0" sz="900" spc="-1" strike="noStrike">
                    <a:latin typeface="Arial"/>
                  </a:defRPr>
                </a:pPr>
                <a:r>
                  <a:rPr b="0" sz="900" spc="-1" strike="noStrike">
                    <a:latin typeface="Arial"/>
                  </a:rPr>
                  <a:t>RCT's</a:t>
                </a:r>
              </a:p>
            </c:rich>
          </c:tx>
          <c:overlay val="0"/>
          <c:spPr>
            <a:noFill/>
            <a:ln w="0">
              <a:noFill/>
            </a:ln>
          </c:spPr>
        </c:title>
        <c:numFmt formatCode="General" sourceLinked="0"/>
        <c:majorTickMark val="out"/>
        <c:minorTickMark val="none"/>
        <c:tickLblPos val="nextTo"/>
        <c:spPr>
          <a:ln w="0">
            <a:solidFill>
              <a:srgbClr val="b3b3b3"/>
            </a:solidFill>
          </a:ln>
        </c:spPr>
        <c:txPr>
          <a:bodyPr/>
          <a:lstStyle/>
          <a:p>
            <a:pPr>
              <a:defRPr b="0" sz="1000" spc="-1" strike="noStrike">
                <a:latin typeface="Arial"/>
              </a:defRPr>
            </a:pPr>
          </a:p>
        </c:txPr>
        <c:crossAx val="26555133"/>
        <c:crosses val="autoZero"/>
        <c:crossBetween val="between"/>
      </c:valAx>
      <c:spPr>
        <a:noFill/>
        <a:ln w="0">
          <a:solidFill>
            <a:srgbClr val="b3b3b3"/>
          </a:solidFill>
        </a:ln>
      </c:spPr>
    </c:plotArea>
    <c:legend>
      <c:legendPos val="r"/>
      <c:overlay val="0"/>
      <c:spPr>
        <a:noFill/>
        <a:ln w="0">
          <a:noFill/>
        </a:ln>
      </c:spPr>
      <c:txPr>
        <a:bodyPr/>
        <a:lstStyle/>
        <a:p>
          <a:pPr>
            <a:defRPr b="0" sz="1000" spc="-1" strike="noStrike">
              <a:latin typeface="Arial"/>
            </a:defRPr>
          </a:pPr>
        </a:p>
      </c:txPr>
    </c:legend>
    <c:plotVisOnly val="1"/>
    <c:dispBlanksAs val="gap"/>
  </c:chart>
  <c:spPr>
    <a:solidFill>
      <a:srgbClr val="ffffff"/>
    </a:solidFill>
    <a:ln w="0">
      <a:solidFill>
        <a:srgbClr val="000000"/>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
</Relationships>
</file>

<file path=xl/drawings/_rels/drawing2.xml.rels><?xml version="1.0" encoding="UTF-8"?>
<Relationships xmlns="http://schemas.openxmlformats.org/package/2006/relationships"><Relationship Id="rId1" Type="http://schemas.openxmlformats.org/officeDocument/2006/relationships/chart" Target="../charts/chart15.xml"/><Relationship Id="rId2" Type="http://schemas.openxmlformats.org/officeDocument/2006/relationships/chart" Target="../charts/chart1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790200</xdr:colOff>
      <xdr:row>24</xdr:row>
      <xdr:rowOff>150840</xdr:rowOff>
    </xdr:from>
    <xdr:to>
      <xdr:col>19</xdr:col>
      <xdr:colOff>803160</xdr:colOff>
      <xdr:row>44</xdr:row>
      <xdr:rowOff>139320</xdr:rowOff>
    </xdr:to>
    <xdr:graphicFrame>
      <xdr:nvGraphicFramePr>
        <xdr:cNvPr id="0" name=""/>
        <xdr:cNvGraphicFramePr/>
      </xdr:nvGraphicFramePr>
      <xdr:xfrm>
        <a:off x="7292520" y="4052160"/>
        <a:ext cx="895392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810000</xdr:colOff>
      <xdr:row>3</xdr:row>
      <xdr:rowOff>150480</xdr:rowOff>
    </xdr:from>
    <xdr:to>
      <xdr:col>19</xdr:col>
      <xdr:colOff>803160</xdr:colOff>
      <xdr:row>23</xdr:row>
      <xdr:rowOff>138960</xdr:rowOff>
    </xdr:to>
    <xdr:graphicFrame>
      <xdr:nvGraphicFramePr>
        <xdr:cNvPr id="1" name=""/>
        <xdr:cNvGraphicFramePr/>
      </xdr:nvGraphicFramePr>
      <xdr:xfrm>
        <a:off x="7312320" y="638280"/>
        <a:ext cx="8934120" cy="323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793440</xdr:colOff>
      <xdr:row>3</xdr:row>
      <xdr:rowOff>153000</xdr:rowOff>
    </xdr:from>
    <xdr:to>
      <xdr:col>19</xdr:col>
      <xdr:colOff>793080</xdr:colOff>
      <xdr:row>23</xdr:row>
      <xdr:rowOff>141480</xdr:rowOff>
    </xdr:to>
    <xdr:graphicFrame>
      <xdr:nvGraphicFramePr>
        <xdr:cNvPr id="2" name=""/>
        <xdr:cNvGraphicFramePr/>
      </xdr:nvGraphicFramePr>
      <xdr:xfrm>
        <a:off x="7295760" y="640800"/>
        <a:ext cx="894060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802800</xdr:colOff>
      <xdr:row>24</xdr:row>
      <xdr:rowOff>143640</xdr:rowOff>
    </xdr:from>
    <xdr:to>
      <xdr:col>19</xdr:col>
      <xdr:colOff>803160</xdr:colOff>
      <xdr:row>44</xdr:row>
      <xdr:rowOff>131760</xdr:rowOff>
    </xdr:to>
    <xdr:graphicFrame>
      <xdr:nvGraphicFramePr>
        <xdr:cNvPr id="3" name=""/>
        <xdr:cNvGraphicFramePr/>
      </xdr:nvGraphicFramePr>
      <xdr:xfrm>
        <a:off x="7305120" y="4044960"/>
        <a:ext cx="8941320" cy="323928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https://pubmed.ncbi.nlm.nih.gov/?term=homeopathy&amp;filter=pubt.randomizedcontrolledtrial" TargetMode="External"/><Relationship Id="rId2" Type="http://schemas.openxmlformats.org/officeDocument/2006/relationships/hyperlink" Target="https://pubmed.ncbi.nlm.nih.gov/?term=homeopathy+randomized+controlled+trial" TargetMode="External"/><Relationship Id="rId3" Type="http://schemas.openxmlformats.org/officeDocument/2006/relationships/hyperlink" Target="https://pubmed.ncbi.nlm.nih.gov/6994789/" TargetMode="External"/><Relationship Id="rId4" Type="http://schemas.openxmlformats.org/officeDocument/2006/relationships/hyperlink" Target="https://pubmed.ncbi.nlm.nih.gov/7195723/" TargetMode="External"/><Relationship Id="rId5" Type="http://schemas.openxmlformats.org/officeDocument/2006/relationships/hyperlink" Target="https://pubmed.ncbi.nlm.nih.gov/6763404/" TargetMode="External"/><Relationship Id="rId6" Type="http://schemas.openxmlformats.org/officeDocument/2006/relationships/hyperlink" Target="https://pubmed.ncbi.nlm.nih.gov/6129459/" TargetMode="External"/><Relationship Id="rId7" Type="http://schemas.openxmlformats.org/officeDocument/2006/relationships/hyperlink" Target="https://pubmed.ncbi.nlm.nih.gov/3911965/" TargetMode="External"/><Relationship Id="rId8" Type="http://schemas.openxmlformats.org/officeDocument/2006/relationships/hyperlink" Target="https://pubmed.ncbi.nlm.nih.gov/2876326/" TargetMode="External"/><Relationship Id="rId9" Type="http://schemas.openxmlformats.org/officeDocument/2006/relationships/hyperlink" Target="https://pubmed.ncbi.nlm.nih.gov/2521722/" TargetMode="External"/><Relationship Id="rId10" Type="http://schemas.openxmlformats.org/officeDocument/2006/relationships/hyperlink" Target="https://pubmed.ncbi.nlm.nih.gov/2655683/" TargetMode="External"/><Relationship Id="rId11" Type="http://schemas.openxmlformats.org/officeDocument/2006/relationships/hyperlink" Target="https://pubmed.ncbi.nlm.nih.gov/2506969/" TargetMode="External"/><Relationship Id="rId12" Type="http://schemas.openxmlformats.org/officeDocument/2006/relationships/hyperlink" Target="https://pubmed.ncbi.nlm.nih.gov/2667526/" TargetMode="External"/><Relationship Id="rId13" Type="http://schemas.openxmlformats.org/officeDocument/2006/relationships/hyperlink" Target="https://pubmed.ncbi.nlm.nih.gov/2170921/" TargetMode="External"/><Relationship Id="rId14" Type="http://schemas.openxmlformats.org/officeDocument/2006/relationships/hyperlink" Target="https://pubmed.ncbi.nlm.nih.gov/2068543/" TargetMode="External"/><Relationship Id="rId15" Type="http://schemas.openxmlformats.org/officeDocument/2006/relationships/hyperlink" Target="https://pubmed.ncbi.nlm.nih.gov/1596811/" TargetMode="External"/><Relationship Id="rId16" Type="http://schemas.openxmlformats.org/officeDocument/2006/relationships/hyperlink" Target="https://pubmed.ncbi.nlm.nih.gov/8118339/" TargetMode="External"/><Relationship Id="rId17" Type="http://schemas.openxmlformats.org/officeDocument/2006/relationships/hyperlink" Target="https://pubmed.ncbi.nlm.nih.gov/7903572/" TargetMode="External"/><Relationship Id="rId18" Type="http://schemas.openxmlformats.org/officeDocument/2006/relationships/hyperlink" Target="https://pubmed.ncbi.nlm.nih.gov/8165068/" TargetMode="External"/><Relationship Id="rId19" Type="http://schemas.openxmlformats.org/officeDocument/2006/relationships/hyperlink" Target="https://pubmed.ncbi.nlm.nih.gov/7866080/" TargetMode="External"/><Relationship Id="rId20" Type="http://schemas.openxmlformats.org/officeDocument/2006/relationships/hyperlink" Target="https://pubmed.ncbi.nlm.nih.gov/7983994/" TargetMode="External"/><Relationship Id="rId21" Type="http://schemas.openxmlformats.org/officeDocument/2006/relationships/hyperlink" Target="https://pubmed.ncbi.nlm.nih.gov/8751030/" TargetMode="External"/><Relationship Id="rId22" Type="http://schemas.openxmlformats.org/officeDocument/2006/relationships/hyperlink" Target="https://pubmed.ncbi.nlm.nih.gov/9395611/" TargetMode="External"/><Relationship Id="rId23" Type="http://schemas.openxmlformats.org/officeDocument/2006/relationships/hyperlink" Target="https://pubmed.ncbi.nlm.nih.gov/16036166/" TargetMode="External"/><Relationship Id="rId24" Type="http://schemas.openxmlformats.org/officeDocument/2006/relationships/hyperlink" Target="https://pubmed.ncbi.nlm.nih.gov/7613277/" TargetMode="External"/><Relationship Id="rId25" Type="http://schemas.openxmlformats.org/officeDocument/2006/relationships/hyperlink" Target="https://pubmed.ncbi.nlm.nih.gov/8993956/" TargetMode="External"/><Relationship Id="rId26" Type="http://schemas.openxmlformats.org/officeDocument/2006/relationships/hyperlink" Target="https://pubmed.ncbi.nlm.nih.gov/9068434/" TargetMode="External"/><Relationship Id="rId27" Type="http://schemas.openxmlformats.org/officeDocument/2006/relationships/hyperlink" Target="https://pubmed.ncbi.nlm.nih.gov/9251877/" TargetMode="External"/><Relationship Id="rId28" Type="http://schemas.openxmlformats.org/officeDocument/2006/relationships/hyperlink" Target="https://pubmed.ncbi.nlm.nih.gov/9378668/" TargetMode="External"/><Relationship Id="rId29" Type="http://schemas.openxmlformats.org/officeDocument/2006/relationships/hyperlink" Target="https://pubmed.ncbi.nlm.nih.gov/9429007/" TargetMode="External"/><Relationship Id="rId30" Type="http://schemas.openxmlformats.org/officeDocument/2006/relationships/hyperlink" Target="https://pubmed.ncbi.nlm.nih.gov/9451677/" TargetMode="External"/><Relationship Id="rId31" Type="http://schemas.openxmlformats.org/officeDocument/2006/relationships/hyperlink" Target="https://pubmed.ncbi.nlm.nih.gov/3041973/" TargetMode="External"/><Relationship Id="rId32" Type="http://schemas.openxmlformats.org/officeDocument/2006/relationships/hyperlink" Target="https://pubmed.ncbi.nlm.nih.gov/9708713/" TargetMode="External"/><Relationship Id="rId33" Type="http://schemas.openxmlformats.org/officeDocument/2006/relationships/hyperlink" Target="https://pubmed.ncbi.nlm.nih.gov/9923984/" TargetMode="External"/><Relationship Id="rId34" Type="http://schemas.openxmlformats.org/officeDocument/2006/relationships/hyperlink" Target="https://pubmed.ncbi.nlm.nih.gov/9758072/" TargetMode="External"/><Relationship Id="rId35" Type="http://schemas.openxmlformats.org/officeDocument/2006/relationships/hyperlink" Target="https://pubmed.ncbi.nlm.nih.gov/10325874/" TargetMode="External"/><Relationship Id="rId36" Type="http://schemas.openxmlformats.org/officeDocument/2006/relationships/hyperlink" Target="https://pubmed.ncbi.nlm.nih.gov/10335412/" TargetMode="External"/><Relationship Id="rId37" Type="http://schemas.openxmlformats.org/officeDocument/2006/relationships/hyperlink" Target="https://pubmed.ncbi.nlm.nih.gov/10460983/" TargetMode="External"/><Relationship Id="rId38" Type="http://schemas.openxmlformats.org/officeDocument/2006/relationships/hyperlink" Target="https://pubmed.ncbi.nlm.nih.gov/10581822/" TargetMode="External"/><Relationship Id="rId39" Type="http://schemas.openxmlformats.org/officeDocument/2006/relationships/hyperlink" Target="https://pubmed.ncbi.nlm.nih.gov/10671699/" TargetMode="External"/><Relationship Id="rId40" Type="http://schemas.openxmlformats.org/officeDocument/2006/relationships/hyperlink" Target="https://pubmed.ncbi.nlm.nih.gov/11146347/" TargetMode="External"/><Relationship Id="rId41" Type="http://schemas.openxmlformats.org/officeDocument/2006/relationships/hyperlink" Target="https://pubmed.ncbi.nlm.nih.gov/10703903/" TargetMode="External"/><Relationship Id="rId42" Type="http://schemas.openxmlformats.org/officeDocument/2006/relationships/hyperlink" Target="https://pubmed.ncbi.nlm.nih.gov/10703904/" TargetMode="External"/><Relationship Id="rId43" Type="http://schemas.openxmlformats.org/officeDocument/2006/relationships/hyperlink" Target="https://pubmed.ncbi.nlm.nih.gov/10784270/" TargetMode="External"/><Relationship Id="rId44" Type="http://schemas.openxmlformats.org/officeDocument/2006/relationships/hyperlink" Target="https://pubmed.ncbi.nlm.nih.gov/10908688/" TargetMode="External"/><Relationship Id="rId45" Type="http://schemas.openxmlformats.org/officeDocument/2006/relationships/hyperlink" Target="https://pubmed.ncbi.nlm.nih.gov/10948025/" TargetMode="External"/><Relationship Id="rId46" Type="http://schemas.openxmlformats.org/officeDocument/2006/relationships/hyperlink" Target="https://pubmed.ncbi.nlm.nih.gov/11025394/" TargetMode="External"/><Relationship Id="rId47" Type="http://schemas.openxmlformats.org/officeDocument/2006/relationships/hyperlink" Target="https://pubmed.ncbi.nlm.nih.gov/11055772/" TargetMode="External"/><Relationship Id="rId48" Type="http://schemas.openxmlformats.org/officeDocument/2006/relationships/hyperlink" Target="https://pubmed.ncbi.nlm.nih.gov/11055773/" TargetMode="External"/><Relationship Id="rId49" Type="http://schemas.openxmlformats.org/officeDocument/2006/relationships/hyperlink" Target="https://pubmed.ncbi.nlm.nih.gov/11142927/" TargetMode="External"/><Relationship Id="rId50" Type="http://schemas.openxmlformats.org/officeDocument/2006/relationships/hyperlink" Target="https://pubmed.ncbi.nlm.nih.gov/11212085/" TargetMode="External"/><Relationship Id="rId51" Type="http://schemas.openxmlformats.org/officeDocument/2006/relationships/hyperlink" Target="https://pubmed.ncbi.nlm.nih.gov/11224838/" TargetMode="External"/><Relationship Id="rId52" Type="http://schemas.openxmlformats.org/officeDocument/2006/relationships/hyperlink" Target="https://pubmed.ncbi.nlm.nih.gov/11316508/" TargetMode="External"/><Relationship Id="rId53" Type="http://schemas.openxmlformats.org/officeDocument/2006/relationships/hyperlink" Target="https://pubmed.ncbi.nlm.nih.gov/11327520/" TargetMode="External"/><Relationship Id="rId54" Type="http://schemas.openxmlformats.org/officeDocument/2006/relationships/hyperlink" Target="https://pubmed.ncbi.nlm.nih.gov/11341459/" TargetMode="External"/><Relationship Id="rId55" Type="http://schemas.openxmlformats.org/officeDocument/2006/relationships/hyperlink" Target="https://pubmed.ncbi.nlm.nih.gov/11479779/" TargetMode="External"/><Relationship Id="rId56" Type="http://schemas.openxmlformats.org/officeDocument/2006/relationships/hyperlink" Target="https://pubmed.ncbi.nlm.nih.gov/11677862/" TargetMode="External"/><Relationship Id="rId57" Type="http://schemas.openxmlformats.org/officeDocument/2006/relationships/hyperlink" Target="https://pubmed.ncbi.nlm.nih.gov/11505416/" TargetMode="External"/><Relationship Id="rId58" Type="http://schemas.openxmlformats.org/officeDocument/2006/relationships/hyperlink" Target="https://pubmed.ncbi.nlm.nih.gov/11561118/" TargetMode="External"/><Relationship Id="rId59" Type="http://schemas.openxmlformats.org/officeDocument/2006/relationships/hyperlink" Target="https://pubmed.ncbi.nlm.nih.gov/11896746/" TargetMode="External"/><Relationship Id="rId60" Type="http://schemas.openxmlformats.org/officeDocument/2006/relationships/hyperlink" Target="https://pubmed.ncbi.nlm.nih.gov/11872551/" TargetMode="External"/><Relationship Id="rId61" Type="http://schemas.openxmlformats.org/officeDocument/2006/relationships/hyperlink" Target="https://pubmed.ncbi.nlm.nih.gov/11934908/" TargetMode="External"/><Relationship Id="rId62" Type="http://schemas.openxmlformats.org/officeDocument/2006/relationships/hyperlink" Target="https://pubmed.ncbi.nlm.nih.gov/12226773/" TargetMode="External"/><Relationship Id="rId63" Type="http://schemas.openxmlformats.org/officeDocument/2006/relationships/hyperlink" Target="https://pubmed.ncbi.nlm.nih.gov/12422922/" TargetMode="External"/><Relationship Id="rId64" Type="http://schemas.openxmlformats.org/officeDocument/2006/relationships/hyperlink" Target="https://pubmed.ncbi.nlm.nih.gov/12562974/" TargetMode="External"/><Relationship Id="rId65" Type="http://schemas.openxmlformats.org/officeDocument/2006/relationships/hyperlink" Target="https://pubmed.ncbi.nlm.nih.gov/12716269/" TargetMode="External"/><Relationship Id="rId66" Type="http://schemas.openxmlformats.org/officeDocument/2006/relationships/hyperlink" Target="https://pubmed.ncbi.nlm.nih.gov/12668794/" TargetMode="External"/><Relationship Id="rId67" Type="http://schemas.openxmlformats.org/officeDocument/2006/relationships/hyperlink" Target="https://pubmed.ncbi.nlm.nih.gov/14587682/" TargetMode="External"/><Relationship Id="rId68" Type="http://schemas.openxmlformats.org/officeDocument/2006/relationships/hyperlink" Target="https://pubmed.ncbi.nlm.nih.gov/14605480/" TargetMode="External"/><Relationship Id="rId69" Type="http://schemas.openxmlformats.org/officeDocument/2006/relationships/hyperlink" Target="https://pubmed.ncbi.nlm.nih.gov/14651731/" TargetMode="External"/><Relationship Id="rId70" Type="http://schemas.openxmlformats.org/officeDocument/2006/relationships/hyperlink" Target="https://pubmed.ncbi.nlm.nih.gov/15190655/" TargetMode="External"/><Relationship Id="rId71" Type="http://schemas.openxmlformats.org/officeDocument/2006/relationships/hyperlink" Target="https://pubmed.ncbi.nlm.nih.gov/15016577/" TargetMode="External"/><Relationship Id="rId72" Type="http://schemas.openxmlformats.org/officeDocument/2006/relationships/hyperlink" Target="https://pubmed.ncbi.nlm.nih.gov/15025886/" TargetMode="External"/><Relationship Id="rId73" Type="http://schemas.openxmlformats.org/officeDocument/2006/relationships/hyperlink" Target="https://pubmed.ncbi.nlm.nih.gov/15165408/" TargetMode="External"/><Relationship Id="rId74" Type="http://schemas.openxmlformats.org/officeDocument/2006/relationships/hyperlink" Target="https://pubmed.ncbi.nlm.nih.gov/15165409/" TargetMode="External"/><Relationship Id="rId75" Type="http://schemas.openxmlformats.org/officeDocument/2006/relationships/hyperlink" Target="https://pubmed.ncbi.nlm.nih.gov/14734789/" TargetMode="External"/><Relationship Id="rId76" Type="http://schemas.openxmlformats.org/officeDocument/2006/relationships/hyperlink" Target="https://pubmed.ncbi.nlm.nih.gov/15370183/" TargetMode="External"/><Relationship Id="rId77" Type="http://schemas.openxmlformats.org/officeDocument/2006/relationships/hyperlink" Target="https://pubmed.ncbi.nlm.nih.gov/15532695/" TargetMode="External"/><Relationship Id="rId78" Type="http://schemas.openxmlformats.org/officeDocument/2006/relationships/hyperlink" Target="https://pubmed.ncbi.nlm.nih.gov/15572868/" TargetMode="External"/><Relationship Id="rId79" Type="http://schemas.openxmlformats.org/officeDocument/2006/relationships/hyperlink" Target="https://pubmed.ncbi.nlm.nih.gov/15610489/" TargetMode="External"/><Relationship Id="rId80" Type="http://schemas.openxmlformats.org/officeDocument/2006/relationships/hyperlink" Target="https://pubmed.ncbi.nlm.nih.gov/15750359/" TargetMode="External"/><Relationship Id="rId81" Type="http://schemas.openxmlformats.org/officeDocument/2006/relationships/hyperlink" Target="https://pubmed.ncbi.nlm.nih.gov/15750360/" TargetMode="External"/><Relationship Id="rId82" Type="http://schemas.openxmlformats.org/officeDocument/2006/relationships/hyperlink" Target="https://pubmed.ncbi.nlm.nih.gov/15764779/" TargetMode="External"/><Relationship Id="rId83" Type="http://schemas.openxmlformats.org/officeDocument/2006/relationships/hyperlink" Target="https://pubmed.ncbi.nlm.nih.gov/15741420/" TargetMode="External"/><Relationship Id="rId84" Type="http://schemas.openxmlformats.org/officeDocument/2006/relationships/hyperlink" Target="https://pubmed.ncbi.nlm.nih.gov/15801940/" TargetMode="External"/><Relationship Id="rId85" Type="http://schemas.openxmlformats.org/officeDocument/2006/relationships/hyperlink" Target="https://pubmed.ncbi.nlm.nih.gov/15866899/" TargetMode="External"/><Relationship Id="rId86" Type="http://schemas.openxmlformats.org/officeDocument/2006/relationships/hyperlink" Target="https://pubmed.ncbi.nlm.nih.gov/15892486/" TargetMode="External"/><Relationship Id="rId87" Type="http://schemas.openxmlformats.org/officeDocument/2006/relationships/hyperlink" Target="https://pubmed.ncbi.nlm.nih.gov/16036165/" TargetMode="External"/><Relationship Id="rId88" Type="http://schemas.openxmlformats.org/officeDocument/2006/relationships/hyperlink" Target="https://pubmed.ncbi.nlm.nih.gov/16060203/" TargetMode="External"/><Relationship Id="rId89" Type="http://schemas.openxmlformats.org/officeDocument/2006/relationships/hyperlink" Target="https://pubmed.ncbi.nlm.nih.gov/16296913/" TargetMode="External"/><Relationship Id="rId90" Type="http://schemas.openxmlformats.org/officeDocument/2006/relationships/hyperlink" Target="https://pubmed.ncbi.nlm.nih.gov/16047154/" TargetMode="External"/><Relationship Id="rId91" Type="http://schemas.openxmlformats.org/officeDocument/2006/relationships/hyperlink" Target="https://pubmed.ncbi.nlm.nih.gov/16338192/" TargetMode="External"/><Relationship Id="rId92" Type="http://schemas.openxmlformats.org/officeDocument/2006/relationships/hyperlink" Target="https://pubmed.ncbi.nlm.nih.gov/16544756/" TargetMode="External"/><Relationship Id="rId93" Type="http://schemas.openxmlformats.org/officeDocument/2006/relationships/hyperlink" Target="https://pubmed.ncbi.nlm.nih.gov/16721192/" TargetMode="External"/><Relationship Id="rId94" Type="http://schemas.openxmlformats.org/officeDocument/2006/relationships/hyperlink" Target="https://pubmed.ncbi.nlm.nih.gov/17034278/" TargetMode="External"/><Relationship Id="rId95" Type="http://schemas.openxmlformats.org/officeDocument/2006/relationships/hyperlink" Target="https://pubmed.ncbi.nlm.nih.gov/17105693/" TargetMode="External"/><Relationship Id="rId96" Type="http://schemas.openxmlformats.org/officeDocument/2006/relationships/hyperlink" Target="https://pubmed.ncbi.nlm.nih.gov/17227743/" TargetMode="External"/><Relationship Id="rId97" Type="http://schemas.openxmlformats.org/officeDocument/2006/relationships/hyperlink" Target="https://pubmed.ncbi.nlm.nih.gov/17227744/" TargetMode="External"/><Relationship Id="rId98" Type="http://schemas.openxmlformats.org/officeDocument/2006/relationships/hyperlink" Target="https://pubmed.ncbi.nlm.nih.gov/17227746/" TargetMode="External"/><Relationship Id="rId99" Type="http://schemas.openxmlformats.org/officeDocument/2006/relationships/hyperlink" Target="https://pubmed.ncbi.nlm.nih.gov/17210507/" TargetMode="External"/><Relationship Id="rId100" Type="http://schemas.openxmlformats.org/officeDocument/2006/relationships/hyperlink" Target="https://pubmed.ncbi.nlm.nih.gov/17362845/" TargetMode="External"/><Relationship Id="rId101" Type="http://schemas.openxmlformats.org/officeDocument/2006/relationships/hyperlink" Target="https://pubmed.ncbi.nlm.nih.gov/17180695/" TargetMode="External"/><Relationship Id="rId102" Type="http://schemas.openxmlformats.org/officeDocument/2006/relationships/hyperlink" Target="https://pubmed.ncbi.nlm.nih.gov/17368530/" TargetMode="External"/><Relationship Id="rId103" Type="http://schemas.openxmlformats.org/officeDocument/2006/relationships/hyperlink" Target="https://pubmed.ncbi.nlm.nih.gov/17628642/" TargetMode="External"/><Relationship Id="rId104" Type="http://schemas.openxmlformats.org/officeDocument/2006/relationships/hyperlink" Target="https://pubmed.ncbi.nlm.nih.gov/17310359/" TargetMode="External"/><Relationship Id="rId105" Type="http://schemas.openxmlformats.org/officeDocument/2006/relationships/hyperlink" Target="https://pubmed.ncbi.nlm.nih.gov/18251757/" TargetMode="External"/><Relationship Id="rId106" Type="http://schemas.openxmlformats.org/officeDocument/2006/relationships/hyperlink" Target="https://pubmed.ncbi.nlm.nih.gov/18701641/" TargetMode="External"/><Relationship Id="rId107" Type="http://schemas.openxmlformats.org/officeDocument/2006/relationships/hyperlink" Target="https://pubmed.ncbi.nlm.nih.gov/18787330/" TargetMode="External"/><Relationship Id="rId108" Type="http://schemas.openxmlformats.org/officeDocument/2006/relationships/hyperlink" Target="https://pubmed.ncbi.nlm.nih.gov/19371569/" TargetMode="External"/><Relationship Id="rId109" Type="http://schemas.openxmlformats.org/officeDocument/2006/relationships/hyperlink" Target="https://pubmed.ncbi.nlm.nih.gov/19799472/" TargetMode="External"/><Relationship Id="rId110" Type="http://schemas.openxmlformats.org/officeDocument/2006/relationships/hyperlink" Target="https://pubmed.ncbi.nlm.nih.gov/19135958/" TargetMode="External"/><Relationship Id="rId111" Type="http://schemas.openxmlformats.org/officeDocument/2006/relationships/hyperlink" Target="https://pubmed.ncbi.nlm.nih.gov/19305007/" TargetMode="External"/><Relationship Id="rId112" Type="http://schemas.openxmlformats.org/officeDocument/2006/relationships/hyperlink" Target="https://pubmed.ncbi.nlm.nih.gov/19358959/" TargetMode="External"/><Relationship Id="rId113" Type="http://schemas.openxmlformats.org/officeDocument/2006/relationships/hyperlink" Target="https://pubmed.ncbi.nlm.nih.gov/19420956/" TargetMode="External"/><Relationship Id="rId114" Type="http://schemas.openxmlformats.org/officeDocument/2006/relationships/hyperlink" Target="https://pubmed.ncbi.nlm.nih.gov/19647206/" TargetMode="External"/><Relationship Id="rId115" Type="http://schemas.openxmlformats.org/officeDocument/2006/relationships/hyperlink" Target="https://pubmed.ncbi.nlm.nih.gov/19583713/" TargetMode="External"/><Relationship Id="rId116" Type="http://schemas.openxmlformats.org/officeDocument/2006/relationships/hyperlink" Target="https://pubmed.ncbi.nlm.nih.gov/19762811/" TargetMode="External"/><Relationship Id="rId117" Type="http://schemas.openxmlformats.org/officeDocument/2006/relationships/hyperlink" Target="https://pubmed.ncbi.nlm.nih.gov/19887810/" TargetMode="External"/><Relationship Id="rId118" Type="http://schemas.openxmlformats.org/officeDocument/2006/relationships/hyperlink" Target="https://pubmed.ncbi.nlm.nih.gov/20129178/" TargetMode="External"/><Relationship Id="rId119" Type="http://schemas.openxmlformats.org/officeDocument/2006/relationships/hyperlink" Target="https://pubmed.ncbi.nlm.nih.gov/20233176/" TargetMode="External"/><Relationship Id="rId120" Type="http://schemas.openxmlformats.org/officeDocument/2006/relationships/hyperlink" Target="https://pubmed.ncbi.nlm.nih.gov/20380750/" TargetMode="External"/><Relationship Id="rId121" Type="http://schemas.openxmlformats.org/officeDocument/2006/relationships/hyperlink" Target="https://pubmed.ncbi.nlm.nih.gov/20807867/" TargetMode="External"/><Relationship Id="rId122" Type="http://schemas.openxmlformats.org/officeDocument/2006/relationships/hyperlink" Target="https://pubmed.ncbi.nlm.nih.gov/20822562/" TargetMode="External"/><Relationship Id="rId123" Type="http://schemas.openxmlformats.org/officeDocument/2006/relationships/hyperlink" Target="https://pubmed.ncbi.nlm.nih.gov/21076131/" TargetMode="External"/><Relationship Id="rId124" Type="http://schemas.openxmlformats.org/officeDocument/2006/relationships/hyperlink" Target="https://pubmed.ncbi.nlm.nih.gov/21669162/" TargetMode="External"/><Relationship Id="rId125" Type="http://schemas.openxmlformats.org/officeDocument/2006/relationships/hyperlink" Target="https://pubmed.ncbi.nlm.nih.gov/21784326/" TargetMode="External"/><Relationship Id="rId126" Type="http://schemas.openxmlformats.org/officeDocument/2006/relationships/hyperlink" Target="https://pubmed.ncbi.nlm.nih.gov/21784327/" TargetMode="External"/><Relationship Id="rId127" Type="http://schemas.openxmlformats.org/officeDocument/2006/relationships/hyperlink" Target="https://pubmed.ncbi.nlm.nih.gov/21962194/" TargetMode="External"/><Relationship Id="rId128" Type="http://schemas.openxmlformats.org/officeDocument/2006/relationships/hyperlink" Target="https://pubmed.ncbi.nlm.nih.gov/22594648/" TargetMode="External"/><Relationship Id="rId129" Type="http://schemas.openxmlformats.org/officeDocument/2006/relationships/hyperlink" Target="https://pubmed.ncbi.nlm.nih.gov/23424755/" TargetMode="External"/><Relationship Id="rId130" Type="http://schemas.openxmlformats.org/officeDocument/2006/relationships/hyperlink" Target="https://pubmed.ncbi.nlm.nih.gov/22818233/" TargetMode="External"/><Relationship Id="rId131" Type="http://schemas.openxmlformats.org/officeDocument/2006/relationships/hyperlink" Target="https://pubmed.ncbi.nlm.nih.gov/23025450/" TargetMode="External"/><Relationship Id="rId132" Type="http://schemas.openxmlformats.org/officeDocument/2006/relationships/hyperlink" Target="https://pubmed.ncbi.nlm.nih.gov/22504933/" TargetMode="External"/><Relationship Id="rId133" Type="http://schemas.openxmlformats.org/officeDocument/2006/relationships/hyperlink" Target="https://pubmed.ncbi.nlm.nih.gov/21954883/" TargetMode="External"/><Relationship Id="rId134" Type="http://schemas.openxmlformats.org/officeDocument/2006/relationships/hyperlink" Target="https://pubmed.ncbi.nlm.nih.gov/23244208/" TargetMode="External"/><Relationship Id="rId135" Type="http://schemas.openxmlformats.org/officeDocument/2006/relationships/hyperlink" Target="https://pubmed.ncbi.nlm.nih.gov/23341426/" TargetMode="External"/><Relationship Id="rId136" Type="http://schemas.openxmlformats.org/officeDocument/2006/relationships/hyperlink" Target="https://pubmed.ncbi.nlm.nih.gov/22963271/" TargetMode="External"/><Relationship Id="rId137" Type="http://schemas.openxmlformats.org/officeDocument/2006/relationships/hyperlink" Target="https://pubmed.ncbi.nlm.nih.gov/23561008/" TargetMode="External"/><Relationship Id="rId138" Type="http://schemas.openxmlformats.org/officeDocument/2006/relationships/hyperlink" Target="https://pubmed.ncbi.nlm.nih.gov/23622262/" TargetMode="External"/><Relationship Id="rId139" Type="http://schemas.openxmlformats.org/officeDocument/2006/relationships/hyperlink" Target="https://pubmed.ncbi.nlm.nih.gov/23981403/" TargetMode="External"/><Relationship Id="rId140" Type="http://schemas.openxmlformats.org/officeDocument/2006/relationships/hyperlink" Target="https://pubmed.ncbi.nlm.nih.gov/24086352/" TargetMode="External"/><Relationship Id="rId141" Type="http://schemas.openxmlformats.org/officeDocument/2006/relationships/hyperlink" Target="https://pubmed.ncbi.nlm.nih.gov/24050768/" TargetMode="External"/><Relationship Id="rId142" Type="http://schemas.openxmlformats.org/officeDocument/2006/relationships/hyperlink" Target="https://pubmed.ncbi.nlm.nih.gov/24199982/" TargetMode="External"/><Relationship Id="rId143" Type="http://schemas.openxmlformats.org/officeDocument/2006/relationships/hyperlink" Target="https://pubmed.ncbi.nlm.nih.gov/25060156/" TargetMode="External"/><Relationship Id="rId144" Type="http://schemas.openxmlformats.org/officeDocument/2006/relationships/hyperlink" Target="https://pubmed.ncbi.nlm.nih.gov/23714686/" TargetMode="External"/><Relationship Id="rId145" Type="http://schemas.openxmlformats.org/officeDocument/2006/relationships/hyperlink" Target="https://pubmed.ncbi.nlm.nih.gov/24685414/" TargetMode="External"/><Relationship Id="rId146" Type="http://schemas.openxmlformats.org/officeDocument/2006/relationships/hyperlink" Target="https://pubmed.ncbi.nlm.nih.gov/24931747/" TargetMode="External"/><Relationship Id="rId147" Type="http://schemas.openxmlformats.org/officeDocument/2006/relationships/hyperlink" Target="https://pubmed.ncbi.nlm.nih.gov/24931748/" TargetMode="External"/><Relationship Id="rId148" Type="http://schemas.openxmlformats.org/officeDocument/2006/relationships/hyperlink" Target="https://pubmed.ncbi.nlm.nih.gov/25129881/" TargetMode="External"/><Relationship Id="rId149" Type="http://schemas.openxmlformats.org/officeDocument/2006/relationships/hyperlink" Target="https://pubmed.ncbi.nlm.nih.gov/25439038/" TargetMode="External"/><Relationship Id="rId150" Type="http://schemas.openxmlformats.org/officeDocument/2006/relationships/hyperlink" Target="https://pubmed.ncbi.nlm.nih.gov/25238506/" TargetMode="External"/><Relationship Id="rId151" Type="http://schemas.openxmlformats.org/officeDocument/2006/relationships/hyperlink" Target="https://pubmed.ncbi.nlm.nih.gov/25636410/" TargetMode="External"/><Relationship Id="rId152" Type="http://schemas.openxmlformats.org/officeDocument/2006/relationships/hyperlink" Target="https://pubmed.ncbi.nlm.nih.gov/26051564/" TargetMode="External"/><Relationship Id="rId153" Type="http://schemas.openxmlformats.org/officeDocument/2006/relationships/hyperlink" Target="https://pubmed.ncbi.nlm.nih.gov/26773321/" TargetMode="External"/><Relationship Id="rId154" Type="http://schemas.openxmlformats.org/officeDocument/2006/relationships/hyperlink" Target="https://pubmed.ncbi.nlm.nih.gov/26827999/" TargetMode="External"/><Relationship Id="rId155" Type="http://schemas.openxmlformats.org/officeDocument/2006/relationships/hyperlink" Target="https://pubmed.ncbi.nlm.nih.gov/26828000/" TargetMode="External"/><Relationship Id="rId156" Type="http://schemas.openxmlformats.org/officeDocument/2006/relationships/hyperlink" Target="https://pubmed.ncbi.nlm.nih.gov/25954844/" TargetMode="External"/><Relationship Id="rId157" Type="http://schemas.openxmlformats.org/officeDocument/2006/relationships/hyperlink" Target="https://pubmed.ncbi.nlm.nih.gov/27493984/" TargetMode="External"/><Relationship Id="rId158" Type="http://schemas.openxmlformats.org/officeDocument/2006/relationships/hyperlink" Target="https://pubmed.ncbi.nlm.nih.gov/28144456/" TargetMode="External"/><Relationship Id="rId159" Type="http://schemas.openxmlformats.org/officeDocument/2006/relationships/hyperlink" Target="https://pubmed.ncbi.nlm.nih.gov/27866182/" TargetMode="External"/><Relationship Id="rId160" Type="http://schemas.openxmlformats.org/officeDocument/2006/relationships/hyperlink" Target="https://pubmed.ncbi.nlm.nih.gov/27912951/" TargetMode="External"/><Relationship Id="rId161" Type="http://schemas.openxmlformats.org/officeDocument/2006/relationships/hyperlink" Target="https://pubmed.ncbi.nlm.nih.gov/27497418/" TargetMode="External"/><Relationship Id="rId162" Type="http://schemas.openxmlformats.org/officeDocument/2006/relationships/hyperlink" Target="https://pubmed.ncbi.nlm.nih.gov/28325221/" TargetMode="External"/><Relationship Id="rId163" Type="http://schemas.openxmlformats.org/officeDocument/2006/relationships/hyperlink" Target="https://pubmed.ncbi.nlm.nih.gov/28077754/" TargetMode="External"/><Relationship Id="rId164" Type="http://schemas.openxmlformats.org/officeDocument/2006/relationships/hyperlink" Target="https://pubmed.ncbi.nlm.nih.gov/28187404/" TargetMode="External"/><Relationship Id="rId165" Type="http://schemas.openxmlformats.org/officeDocument/2006/relationships/hyperlink" Target="https://pubmed.ncbi.nlm.nih.gov/28342609/" TargetMode="External"/><Relationship Id="rId166" Type="http://schemas.openxmlformats.org/officeDocument/2006/relationships/hyperlink" Target="https://pubmed.ncbi.nlm.nih.gov/28666463/" TargetMode="External"/><Relationship Id="rId167" Type="http://schemas.openxmlformats.org/officeDocument/2006/relationships/hyperlink" Target="https://pubmed.ncbi.nlm.nih.gov/28779928/" TargetMode="External"/><Relationship Id="rId168" Type="http://schemas.openxmlformats.org/officeDocument/2006/relationships/hyperlink" Target="https://pubmed.ncbi.nlm.nih.gov/29458932/" TargetMode="External"/><Relationship Id="rId169" Type="http://schemas.openxmlformats.org/officeDocument/2006/relationships/hyperlink" Target="https://pubmed.ncbi.nlm.nih.gov/29374099/" TargetMode="External"/><Relationship Id="rId170" Type="http://schemas.openxmlformats.org/officeDocument/2006/relationships/hyperlink" Target="https://pubmed.ncbi.nlm.nih.gov/29625852/" TargetMode="External"/><Relationship Id="rId171" Type="http://schemas.openxmlformats.org/officeDocument/2006/relationships/hyperlink" Target="https://pubmed.ncbi.nlm.nih.gov/29871023/" TargetMode="External"/><Relationship Id="rId172" Type="http://schemas.openxmlformats.org/officeDocument/2006/relationships/hyperlink" Target="https://pubmed.ncbi.nlm.nih.gov/29871025/" TargetMode="External"/><Relationship Id="rId173" Type="http://schemas.openxmlformats.org/officeDocument/2006/relationships/hyperlink" Target="https://pubmed.ncbi.nlm.nih.gov/30935555/" TargetMode="External"/><Relationship Id="rId174" Type="http://schemas.openxmlformats.org/officeDocument/2006/relationships/hyperlink" Target="https://pubmed.ncbi.nlm.nih.gov/30970056/" TargetMode="External"/><Relationship Id="rId175" Type="http://schemas.openxmlformats.org/officeDocument/2006/relationships/hyperlink" Target="https://pubmed.ncbi.nlm.nih.gov/30194492/" TargetMode="External"/><Relationship Id="rId176" Type="http://schemas.openxmlformats.org/officeDocument/2006/relationships/hyperlink" Target="https://pubmed.ncbi.nlm.nih.gov/30736083/" TargetMode="External"/><Relationship Id="rId177" Type="http://schemas.openxmlformats.org/officeDocument/2006/relationships/hyperlink" Target="https://pubmed.ncbi.nlm.nih.gov/30831467/" TargetMode="External"/><Relationship Id="rId178" Type="http://schemas.openxmlformats.org/officeDocument/2006/relationships/hyperlink" Target="https://pubmed.ncbi.nlm.nih.gov/31199766/" TargetMode="External"/><Relationship Id="rId179" Type="http://schemas.openxmlformats.org/officeDocument/2006/relationships/hyperlink" Target="https://pubmed.ncbi.nlm.nih.gov/31331550/" TargetMode="External"/><Relationship Id="rId180" Type="http://schemas.openxmlformats.org/officeDocument/2006/relationships/hyperlink" Target="https://pubmed.ncbi.nlm.nih.gov/31434111/" TargetMode="External"/><Relationship Id="rId181" Type="http://schemas.openxmlformats.org/officeDocument/2006/relationships/hyperlink" Target="https://pubmed.ncbi.nlm.nih.gov/32166008/" TargetMode="External"/><Relationship Id="rId182" Type="http://schemas.openxmlformats.org/officeDocument/2006/relationships/hyperlink" Target="https://pubmed.ncbi.nlm.nih.gov/33079705/" TargetMode="External"/><Relationship Id="rId183" Type="http://schemas.openxmlformats.org/officeDocument/2006/relationships/hyperlink" Target="https://pubmed.ncbi.nlm.nih.gov/33662951/" TargetMode="External"/><Relationship Id="rId184" Type="http://schemas.openxmlformats.org/officeDocument/2006/relationships/hyperlink" Target="https://pubmed.ncbi.nlm.nih.gov/32869214/" TargetMode="External"/><Relationship Id="rId185" Type="http://schemas.openxmlformats.org/officeDocument/2006/relationships/hyperlink" Target="https://pubmed.ncbi.nlm.nih.gov/34085495/" TargetMode="External"/><Relationship Id="rId186" Type="http://schemas.openxmlformats.org/officeDocument/2006/relationships/hyperlink" Target="https://pubmed.ncbi.nlm.nih.gov/33761570/" TargetMode="External"/><Relationship Id="rId187" Type="http://schemas.openxmlformats.org/officeDocument/2006/relationships/hyperlink" Target="https://pubmed.ncbi.nlm.nih.gov/32532601/" TargetMode="External"/><Relationship Id="rId188" Type="http://schemas.openxmlformats.org/officeDocument/2006/relationships/hyperlink" Target="https://pubmed.ncbi.nlm.nih.gov/33765688/" TargetMode="External"/><Relationship Id="rId189" Type="http://schemas.openxmlformats.org/officeDocument/2006/relationships/hyperlink" Target="https://pubmed.ncbi.nlm.nih.gov/33857943/" TargetMode="External"/><Relationship Id="rId190" Type="http://schemas.openxmlformats.org/officeDocument/2006/relationships/hyperlink" Target="https://pubmed.ncbi.nlm.nih.gov/35085016/" TargetMode="External"/><Relationship Id="rId191" Type="http://schemas.openxmlformats.org/officeDocument/2006/relationships/hyperlink" Target="https://pubmed.ncbi.nlm.nih.gov/34492725/" TargetMode="External"/><Relationship Id="rId192" Type="http://schemas.openxmlformats.org/officeDocument/2006/relationships/hyperlink" Target="https://pubmed.ncbi.nlm.nih.gov/34592778/" TargetMode="External"/><Relationship Id="rId193" Type="http://schemas.openxmlformats.org/officeDocument/2006/relationships/hyperlink" Target="https://pubmed.ncbi.nlm.nih.gov/34147344/" TargetMode="External"/><Relationship Id="rId194" Type="http://schemas.openxmlformats.org/officeDocument/2006/relationships/hyperlink" Target="https://pubmed.ncbi.nlm.nih.gov/35171041/" TargetMode="External"/><Relationship Id="rId195" Type="http://schemas.openxmlformats.org/officeDocument/2006/relationships/hyperlink" Target="https://pubmed.ncbi.nlm.nih.gov/35339397/" TargetMode="External"/><Relationship Id="rId196" Type="http://schemas.openxmlformats.org/officeDocument/2006/relationships/hyperlink" Target="https://pubmed.ncbi.nlm.nih.gov/35569230/" TargetMode="External"/><Relationship Id="rId197" Type="http://schemas.openxmlformats.org/officeDocument/2006/relationships/hyperlink" Target="https://pubmed.ncbi.nlm.nih.gov/35299272/" TargetMode="External"/><Relationship Id="rId198" Type="http://schemas.openxmlformats.org/officeDocument/2006/relationships/hyperlink" Target="https://pubmed.ncbi.nlm.nih.gov/35917822/" TargetMode="External"/><Relationship Id="rId199" Type="http://schemas.openxmlformats.org/officeDocument/2006/relationships/hyperlink" Target="https://pubmed.ncbi.nlm.nih.gov/36442593/" TargetMode="External"/><Relationship Id="rId200" Type="http://schemas.openxmlformats.org/officeDocument/2006/relationships/hyperlink" Target="https://pubmed.ncbi.nlm.nih.gov/36195077/" TargetMode="External"/><Relationship Id="rId201" Type="http://schemas.openxmlformats.org/officeDocument/2006/relationships/hyperlink" Target="https://pubmed.ncbi.nlm.nih.gov/36244334/" TargetMode="External"/><Relationship Id="rId202" Type="http://schemas.openxmlformats.org/officeDocument/2006/relationships/hyperlink" Target="https://pubmed.ncbi.nlm.nih.gov/37263249/" TargetMode="External"/><Relationship Id="rId203" Type="http://schemas.openxmlformats.org/officeDocument/2006/relationships/hyperlink" Target="https://pubmed.ncbi.nlm.nih.gov/36115790/" TargetMode="External"/><Relationship Id="rId204" Type="http://schemas.openxmlformats.org/officeDocument/2006/relationships/hyperlink" Target="https://pubmed.ncbi.nlm.nih.gov/36055288/" TargetMode="External"/><Relationship Id="rId205" Type="http://schemas.openxmlformats.org/officeDocument/2006/relationships/hyperlink" Target="https://pubmed.ncbi.nlm.nih.gov/36122588/" TargetMode="External"/><Relationship Id="rId206" Type="http://schemas.openxmlformats.org/officeDocument/2006/relationships/hyperlink" Target="https://pubmed.ncbi.nlm.nih.gov/36122589/" TargetMode="External"/><Relationship Id="rId207" Type="http://schemas.openxmlformats.org/officeDocument/2006/relationships/hyperlink" Target="https://pubmed.ncbi.nlm.nih.gov/36307315/" TargetMode="External"/><Relationship Id="rId208" Type="http://schemas.openxmlformats.org/officeDocument/2006/relationships/hyperlink" Target="https://pubmed.ncbi.nlm.nih.gov/36328190/" TargetMode="External"/><Relationship Id="rId209" Type="http://schemas.openxmlformats.org/officeDocument/2006/relationships/hyperlink" Target="https://pubmed.ncbi.nlm.nih.gov/36513330/" TargetMode="External"/><Relationship Id="rId210" Type="http://schemas.openxmlformats.org/officeDocument/2006/relationships/hyperlink" Target="https://pubmed.ncbi.nlm.nih.gov/37222798/" TargetMode="External"/><Relationship Id="rId211" Type="http://schemas.openxmlformats.org/officeDocument/2006/relationships/hyperlink" Target="https://pubmed.ncbi.nlm.nih.gov/36696909/" TargetMode="External"/><Relationship Id="rId212" Type="http://schemas.openxmlformats.org/officeDocument/2006/relationships/hyperlink" Target="https://pubmed.ncbi.nlm.nih.gov/36882111/" TargetMode="External"/><Relationship Id="rId213" Type="http://schemas.openxmlformats.org/officeDocument/2006/relationships/hyperlink" Target="https://pubmed.ncbi.nlm.nih.gov/37967089/" TargetMode="External"/><Relationship Id="rId214" Type="http://schemas.openxmlformats.org/officeDocument/2006/relationships/hyperlink" Target="https://pubmed.ncbi.nlm.nih.gov/38008074/" TargetMode="External"/><Relationship Id="rId215" Type="http://schemas.openxmlformats.org/officeDocument/2006/relationships/hyperlink" Target="https://pubmed.ncbi.nlm.nih.gov/38286113/" TargetMode="External"/><Relationship Id="rId216" Type="http://schemas.openxmlformats.org/officeDocument/2006/relationships/hyperlink" Target="https://pubmed.ncbi.nlm.nih.gov/37672605/" TargetMode="External"/><Relationship Id="rId217" Type="http://schemas.openxmlformats.org/officeDocument/2006/relationships/hyperlink" Target="https://pubmed.ncbi.nlm.nih.gov/37364594/" TargetMode="External"/><Relationship Id="rId218" Type="http://schemas.openxmlformats.org/officeDocument/2006/relationships/hyperlink" Target="https://pubmed.ncbi.nlm.nih.gov/38301139/" TargetMode="External"/><Relationship Id="rId219" Type="http://schemas.openxmlformats.org/officeDocument/2006/relationships/hyperlink" Target="https://pubmed.ncbi.nlm.nih.gov/37748512/" TargetMode="External"/><Relationship Id="rId220" Type="http://schemas.openxmlformats.org/officeDocument/2006/relationships/hyperlink" Target="https://pubmed.ncbi.nlm.nih.gov/38301138/" TargetMode="External"/><Relationship Id="rId221" Type="http://schemas.openxmlformats.org/officeDocument/2006/relationships/hyperlink" Target="https://pubmed.ncbi.nlm.nih.gov/38631987/" TargetMode="External"/><Relationship Id="rId222" Type="http://schemas.openxmlformats.org/officeDocument/2006/relationships/hyperlink" Target="https://pubmed.ncbi.nlm.nih.gov/39213977/" TargetMode="External"/><Relationship Id="rId223" Type="http://schemas.openxmlformats.org/officeDocument/2006/relationships/hyperlink" Target="https://pubmed.ncbi.nlm.nih.gov/39084625/" TargetMode="External"/><Relationship Id="rId224" Type="http://schemas.openxmlformats.org/officeDocument/2006/relationships/hyperlink" Target="https://pubmed.ncbi.nlm.nih.gov/39425766/" TargetMode="External"/><Relationship Id="rId225" Type="http://schemas.openxmlformats.org/officeDocument/2006/relationships/hyperlink" Target="https://pubmed.ncbi.nlm.nih.gov/39321328/" TargetMode="External"/><Relationship Id="rId226" Type="http://schemas.openxmlformats.org/officeDocument/2006/relationships/hyperlink" Target="https://pubmed.ncbi.nlm.nih.gov/39580875/" TargetMode="External"/><Relationship Id="rId227" Type="http://schemas.openxmlformats.org/officeDocument/2006/relationships/hyperlink" Target="https://pubmed.ncbi.nlm.nih.gov/39864417/" TargetMode="External"/><Relationship Id="rId228" Type="http://schemas.openxmlformats.org/officeDocument/2006/relationships/hyperlink" Target="https://pubmed.ncbi.nlm.nih.gov/37652040/" TargetMode="External"/><Relationship Id="rId229" Type="http://schemas.openxmlformats.org/officeDocument/2006/relationships/hyperlink" Target="https://pubmed.ncbi.nlm.nih.gov/39951699/" TargetMode="Externa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201" activePane="bottomLeft" state="frozen"/>
      <selection pane="topLeft" activeCell="A1" activeCellId="0" sqref="A1"/>
      <selection pane="bottomLeft" activeCell="J228" activeCellId="0" sqref="J228"/>
    </sheetView>
  </sheetViews>
  <sheetFormatPr defaultColWidth="11.53515625" defaultRowHeight="12.8" zeroHeight="false" outlineLevelRow="0" outlineLevelCol="0"/>
  <cols>
    <col collapsed="false" customWidth="true" hidden="false" outlineLevel="0" max="2" min="2" style="1" width="57.44"/>
    <col collapsed="false" customWidth="true" hidden="false" outlineLevel="0" max="3" min="3" style="1" width="22.25"/>
    <col collapsed="false" customWidth="true" hidden="false" outlineLevel="0" max="6" min="6" style="1" width="37.55"/>
    <col collapsed="false" customWidth="true" hidden="false" outlineLevel="0" max="9" min="9" style="0" width="3.61"/>
    <col collapsed="false" customWidth="true" hidden="false" outlineLevel="0" max="11" min="11" style="1" width="39.22"/>
  </cols>
  <sheetData>
    <row r="1" customFormat="false" ht="12.8" hidden="false" customHeight="false" outlineLevel="0" collapsed="false">
      <c r="A1" s="1" t="s">
        <v>0</v>
      </c>
      <c r="B1" s="2" t="s">
        <v>1</v>
      </c>
    </row>
    <row r="2" customFormat="false" ht="12.8" hidden="false" customHeight="false" outlineLevel="0" collapsed="false">
      <c r="B2" s="2" t="s">
        <v>2</v>
      </c>
    </row>
    <row r="3" customFormat="false" ht="12.8" hidden="false" customHeight="false" outlineLevel="0" collapsed="false">
      <c r="A3" s="3" t="s">
        <v>3</v>
      </c>
      <c r="B3" s="3" t="s">
        <v>4</v>
      </c>
      <c r="C3" s="3" t="s">
        <v>5</v>
      </c>
      <c r="D3" s="3" t="s">
        <v>6</v>
      </c>
      <c r="E3" s="3" t="s">
        <v>7</v>
      </c>
      <c r="F3" s="3" t="s">
        <v>8</v>
      </c>
      <c r="G3" s="3" t="s">
        <v>9</v>
      </c>
      <c r="H3" s="4" t="s">
        <v>10</v>
      </c>
      <c r="I3" s="4"/>
      <c r="J3" s="3" t="s">
        <v>11</v>
      </c>
      <c r="K3" s="3" t="s">
        <v>12</v>
      </c>
    </row>
    <row r="4" customFormat="false" ht="12.8" hidden="false" customHeight="false" outlineLevel="0" collapsed="false">
      <c r="A4" s="5" t="s">
        <v>13</v>
      </c>
      <c r="B4" s="6" t="s">
        <v>14</v>
      </c>
      <c r="C4" s="6" t="s">
        <v>15</v>
      </c>
      <c r="D4" s="7" t="s">
        <v>16</v>
      </c>
      <c r="E4" s="6" t="s">
        <v>17</v>
      </c>
      <c r="F4" s="6" t="s">
        <v>18</v>
      </c>
      <c r="G4" s="8" t="n">
        <v>3</v>
      </c>
      <c r="H4" s="9" t="s">
        <v>19</v>
      </c>
      <c r="I4" s="9"/>
      <c r="J4" s="10" t="s">
        <v>20</v>
      </c>
      <c r="K4" s="6"/>
    </row>
    <row r="5" customFormat="false" ht="12.8" hidden="false" customHeight="false" outlineLevel="0" collapsed="false">
      <c r="A5" s="5" t="s">
        <v>21</v>
      </c>
      <c r="B5" s="6" t="s">
        <v>22</v>
      </c>
      <c r="C5" s="6" t="s">
        <v>23</v>
      </c>
      <c r="D5" s="7" t="s">
        <v>24</v>
      </c>
      <c r="E5" s="6" t="s">
        <v>25</v>
      </c>
      <c r="F5" s="6" t="s">
        <v>26</v>
      </c>
      <c r="G5" s="8" t="n">
        <v>2.1</v>
      </c>
      <c r="H5" s="9" t="s">
        <v>19</v>
      </c>
      <c r="I5" s="9"/>
      <c r="J5" s="11" t="s">
        <v>27</v>
      </c>
      <c r="K5" s="6" t="s">
        <v>28</v>
      </c>
    </row>
    <row r="6" customFormat="false" ht="12.8" hidden="false" customHeight="false" outlineLevel="0" collapsed="false">
      <c r="A6" s="5" t="s">
        <v>29</v>
      </c>
      <c r="B6" s="6" t="s">
        <v>30</v>
      </c>
      <c r="C6" s="6" t="s">
        <v>31</v>
      </c>
      <c r="D6" s="7" t="s">
        <v>32</v>
      </c>
      <c r="E6" s="6" t="s">
        <v>25</v>
      </c>
      <c r="F6" s="6" t="s">
        <v>33</v>
      </c>
      <c r="G6" s="8" t="n">
        <v>2.1</v>
      </c>
      <c r="H6" s="9" t="s">
        <v>19</v>
      </c>
      <c r="I6" s="9"/>
      <c r="J6" s="11" t="s">
        <v>27</v>
      </c>
      <c r="K6" s="6"/>
    </row>
    <row r="7" customFormat="false" ht="12.8" hidden="false" customHeight="false" outlineLevel="0" collapsed="false">
      <c r="A7" s="5" t="s">
        <v>34</v>
      </c>
      <c r="B7" s="6" t="s">
        <v>35</v>
      </c>
      <c r="C7" s="6" t="s">
        <v>36</v>
      </c>
      <c r="D7" s="7" t="s">
        <v>37</v>
      </c>
      <c r="E7" s="6" t="s">
        <v>17</v>
      </c>
      <c r="F7" s="6" t="s">
        <v>38</v>
      </c>
      <c r="G7" s="8" t="n">
        <v>88.5</v>
      </c>
      <c r="H7" s="9" t="s">
        <v>19</v>
      </c>
      <c r="I7" s="9"/>
      <c r="J7" s="11" t="s">
        <v>27</v>
      </c>
      <c r="K7" s="6"/>
    </row>
    <row r="8" customFormat="false" ht="12.8" hidden="false" customHeight="false" outlineLevel="0" collapsed="false">
      <c r="A8" s="5" t="s">
        <v>39</v>
      </c>
      <c r="B8" s="6" t="s">
        <v>40</v>
      </c>
      <c r="C8" s="6" t="s">
        <v>41</v>
      </c>
      <c r="D8" s="7" t="s">
        <v>42</v>
      </c>
      <c r="E8" s="6" t="s">
        <v>25</v>
      </c>
      <c r="F8" s="6" t="s">
        <v>26</v>
      </c>
      <c r="G8" s="8" t="n">
        <v>2.1</v>
      </c>
      <c r="H8" s="9" t="s">
        <v>19</v>
      </c>
      <c r="I8" s="9"/>
      <c r="J8" s="11" t="s">
        <v>27</v>
      </c>
      <c r="K8" s="6"/>
    </row>
    <row r="9" customFormat="false" ht="12.8" hidden="false" customHeight="false" outlineLevel="0" collapsed="false">
      <c r="A9" s="12" t="s">
        <v>43</v>
      </c>
      <c r="B9" s="13" t="s">
        <v>44</v>
      </c>
      <c r="C9" s="13" t="s">
        <v>45</v>
      </c>
      <c r="D9" s="14" t="s">
        <v>46</v>
      </c>
      <c r="E9" s="13" t="s">
        <v>17</v>
      </c>
      <c r="F9" s="13" t="s">
        <v>38</v>
      </c>
      <c r="G9" s="15" t="n">
        <v>88.5</v>
      </c>
      <c r="H9" s="9" t="s">
        <v>19</v>
      </c>
      <c r="I9" s="9"/>
      <c r="J9" s="11" t="s">
        <v>20</v>
      </c>
      <c r="K9" s="6"/>
    </row>
    <row r="10" customFormat="false" ht="12.8" hidden="false" customHeight="false" outlineLevel="0" collapsed="false">
      <c r="A10" s="5" t="s">
        <v>47</v>
      </c>
      <c r="B10" s="6" t="s">
        <v>48</v>
      </c>
      <c r="C10" s="16" t="s">
        <v>49</v>
      </c>
      <c r="D10" s="7" t="s">
        <v>50</v>
      </c>
      <c r="E10" s="6" t="s">
        <v>51</v>
      </c>
      <c r="F10" s="6" t="s">
        <v>52</v>
      </c>
      <c r="G10" s="8" t="n">
        <v>3.4</v>
      </c>
      <c r="H10" s="9" t="s">
        <v>19</v>
      </c>
      <c r="I10" s="9"/>
      <c r="J10" s="11" t="s">
        <v>27</v>
      </c>
      <c r="K10" s="6"/>
    </row>
    <row r="11" customFormat="false" ht="12.8" hidden="false" customHeight="false" outlineLevel="0" collapsed="false">
      <c r="A11" s="5" t="s">
        <v>53</v>
      </c>
      <c r="B11" s="6" t="s">
        <v>54</v>
      </c>
      <c r="C11" s="6" t="s">
        <v>55</v>
      </c>
      <c r="D11" s="7" t="s">
        <v>56</v>
      </c>
      <c r="E11" s="6" t="s">
        <v>51</v>
      </c>
      <c r="F11" s="6" t="s">
        <v>18</v>
      </c>
      <c r="G11" s="8" t="n">
        <v>3</v>
      </c>
      <c r="H11" s="9" t="s">
        <v>19</v>
      </c>
      <c r="I11" s="9"/>
      <c r="J11" s="11" t="s">
        <v>20</v>
      </c>
      <c r="K11" s="6"/>
    </row>
    <row r="12" customFormat="false" ht="12.8" hidden="false" customHeight="false" outlineLevel="0" collapsed="false">
      <c r="A12" s="5" t="s">
        <v>57</v>
      </c>
      <c r="B12" s="6" t="s">
        <v>58</v>
      </c>
      <c r="C12" s="6" t="s">
        <v>59</v>
      </c>
      <c r="D12" s="7" t="s">
        <v>60</v>
      </c>
      <c r="E12" s="6" t="s">
        <v>17</v>
      </c>
      <c r="F12" s="6" t="s">
        <v>61</v>
      </c>
      <c r="G12" s="8" t="n">
        <v>93.7</v>
      </c>
      <c r="H12" s="9" t="s">
        <v>19</v>
      </c>
      <c r="I12" s="9"/>
      <c r="J12" s="11" t="s">
        <v>20</v>
      </c>
      <c r="K12" s="6"/>
    </row>
    <row r="13" customFormat="false" ht="12.8" hidden="false" customHeight="false" outlineLevel="0" collapsed="false">
      <c r="A13" s="5" t="s">
        <v>62</v>
      </c>
      <c r="B13" s="6" t="s">
        <v>63</v>
      </c>
      <c r="C13" s="6" t="s">
        <v>64</v>
      </c>
      <c r="D13" s="7" t="s">
        <v>60</v>
      </c>
      <c r="E13" s="6" t="s">
        <v>25</v>
      </c>
      <c r="F13" s="6" t="s">
        <v>26</v>
      </c>
      <c r="G13" s="8" t="n">
        <v>2.1</v>
      </c>
      <c r="H13" s="9" t="s">
        <v>19</v>
      </c>
      <c r="I13" s="9"/>
      <c r="J13" s="11" t="s">
        <v>27</v>
      </c>
      <c r="K13" s="6"/>
    </row>
    <row r="14" customFormat="false" ht="12.8" hidden="false" customHeight="false" outlineLevel="0" collapsed="false">
      <c r="A14" s="5" t="s">
        <v>65</v>
      </c>
      <c r="B14" s="6" t="s">
        <v>66</v>
      </c>
      <c r="C14" s="6" t="s">
        <v>67</v>
      </c>
      <c r="D14" s="7" t="s">
        <v>68</v>
      </c>
      <c r="E14" s="6" t="s">
        <v>51</v>
      </c>
      <c r="F14" s="6" t="s">
        <v>69</v>
      </c>
      <c r="G14" s="8" t="n">
        <v>1.4</v>
      </c>
      <c r="H14" s="9" t="s">
        <v>19</v>
      </c>
      <c r="I14" s="9"/>
      <c r="J14" s="11" t="s">
        <v>20</v>
      </c>
      <c r="K14" s="6"/>
    </row>
    <row r="15" customFormat="false" ht="12.8" hidden="false" customHeight="false" outlineLevel="0" collapsed="false">
      <c r="A15" s="5" t="s">
        <v>70</v>
      </c>
      <c r="B15" s="6" t="s">
        <v>71</v>
      </c>
      <c r="C15" s="6" t="s">
        <v>72</v>
      </c>
      <c r="D15" s="7" t="s">
        <v>73</v>
      </c>
      <c r="E15" s="6" t="s">
        <v>74</v>
      </c>
      <c r="F15" s="6" t="s">
        <v>75</v>
      </c>
      <c r="G15" s="8" t="n">
        <v>2.1</v>
      </c>
      <c r="H15" s="9" t="s">
        <v>19</v>
      </c>
      <c r="I15" s="9"/>
      <c r="J15" s="11" t="s">
        <v>27</v>
      </c>
      <c r="K15" s="6"/>
    </row>
    <row r="16" customFormat="false" ht="12.8" hidden="false" customHeight="false" outlineLevel="0" collapsed="false">
      <c r="A16" s="5" t="s">
        <v>76</v>
      </c>
      <c r="B16" s="6" t="s">
        <v>77</v>
      </c>
      <c r="C16" s="6" t="s">
        <v>78</v>
      </c>
      <c r="D16" s="7" t="s">
        <v>79</v>
      </c>
      <c r="E16" s="6" t="s">
        <v>80</v>
      </c>
      <c r="F16" s="6" t="s">
        <v>81</v>
      </c>
      <c r="G16" s="8" t="n">
        <v>14.6</v>
      </c>
      <c r="H16" s="9" t="s">
        <v>19</v>
      </c>
      <c r="I16" s="9"/>
      <c r="J16" s="11" t="s">
        <v>27</v>
      </c>
      <c r="K16" s="6"/>
    </row>
    <row r="17" customFormat="false" ht="12.8" hidden="false" customHeight="false" outlineLevel="0" collapsed="false">
      <c r="A17" s="5" t="s">
        <v>82</v>
      </c>
      <c r="B17" s="6" t="s">
        <v>83</v>
      </c>
      <c r="C17" s="6" t="s">
        <v>84</v>
      </c>
      <c r="D17" s="7" t="s">
        <v>85</v>
      </c>
      <c r="E17" s="6" t="s">
        <v>86</v>
      </c>
      <c r="F17" s="6" t="s">
        <v>87</v>
      </c>
      <c r="G17" s="8" t="s">
        <v>88</v>
      </c>
      <c r="H17" s="9" t="s">
        <v>19</v>
      </c>
      <c r="I17" s="9"/>
      <c r="J17" s="11" t="s">
        <v>20</v>
      </c>
      <c r="K17" s="6"/>
    </row>
    <row r="18" customFormat="false" ht="12.8" hidden="false" customHeight="false" outlineLevel="0" collapsed="false">
      <c r="A18" s="5" t="s">
        <v>89</v>
      </c>
      <c r="B18" s="6" t="s">
        <v>90</v>
      </c>
      <c r="C18" s="6" t="s">
        <v>91</v>
      </c>
      <c r="D18" s="7" t="s">
        <v>92</v>
      </c>
      <c r="E18" s="6" t="s">
        <v>80</v>
      </c>
      <c r="F18" s="6" t="s">
        <v>93</v>
      </c>
      <c r="G18" s="8" t="n">
        <v>3.112</v>
      </c>
      <c r="H18" s="9" t="s">
        <v>19</v>
      </c>
      <c r="I18" s="9"/>
      <c r="J18" s="11" t="s">
        <v>27</v>
      </c>
      <c r="K18" s="6"/>
    </row>
    <row r="19" customFormat="false" ht="12.8" hidden="false" customHeight="false" outlineLevel="0" collapsed="false">
      <c r="A19" s="5" t="s">
        <v>94</v>
      </c>
      <c r="B19" s="6" t="s">
        <v>95</v>
      </c>
      <c r="C19" s="6" t="s">
        <v>96</v>
      </c>
      <c r="D19" s="7" t="s">
        <v>97</v>
      </c>
      <c r="E19" s="6" t="s">
        <v>98</v>
      </c>
      <c r="F19" s="6" t="s">
        <v>99</v>
      </c>
      <c r="G19" s="8" t="n">
        <v>6.4</v>
      </c>
      <c r="H19" s="9" t="s">
        <v>19</v>
      </c>
      <c r="I19" s="9"/>
      <c r="J19" s="11" t="s">
        <v>20</v>
      </c>
      <c r="K19" s="6"/>
    </row>
    <row r="20" customFormat="false" ht="12.8" hidden="false" customHeight="false" outlineLevel="0" collapsed="false">
      <c r="A20" s="5" t="s">
        <v>100</v>
      </c>
      <c r="B20" s="6" t="s">
        <v>101</v>
      </c>
      <c r="C20" s="6" t="s">
        <v>102</v>
      </c>
      <c r="D20" s="7" t="s">
        <v>103</v>
      </c>
      <c r="E20" s="6" t="s">
        <v>104</v>
      </c>
      <c r="F20" s="6" t="s">
        <v>61</v>
      </c>
      <c r="G20" s="8" t="n">
        <v>93.7</v>
      </c>
      <c r="H20" s="9" t="s">
        <v>19</v>
      </c>
      <c r="I20" s="9"/>
      <c r="J20" s="11" t="s">
        <v>27</v>
      </c>
      <c r="K20" s="6"/>
    </row>
    <row r="21" customFormat="false" ht="12.8" hidden="false" customHeight="false" outlineLevel="0" collapsed="false">
      <c r="A21" s="12" t="s">
        <v>105</v>
      </c>
      <c r="B21" s="13" t="s">
        <v>106</v>
      </c>
      <c r="C21" s="13" t="s">
        <v>107</v>
      </c>
      <c r="D21" s="14" t="s">
        <v>108</v>
      </c>
      <c r="E21" s="13" t="s">
        <v>17</v>
      </c>
      <c r="F21" s="13" t="s">
        <v>38</v>
      </c>
      <c r="G21" s="15" t="n">
        <v>88.5</v>
      </c>
      <c r="H21" s="9" t="s">
        <v>19</v>
      </c>
      <c r="I21" s="9"/>
      <c r="J21" s="11" t="s">
        <v>20</v>
      </c>
      <c r="K21" s="6" t="s">
        <v>109</v>
      </c>
    </row>
    <row r="22" customFormat="false" ht="12.8" hidden="false" customHeight="false" outlineLevel="0" collapsed="false">
      <c r="A22" s="5" t="s">
        <v>110</v>
      </c>
      <c r="B22" s="6" t="s">
        <v>111</v>
      </c>
      <c r="C22" s="6" t="s">
        <v>112</v>
      </c>
      <c r="D22" s="7" t="s">
        <v>113</v>
      </c>
      <c r="E22" s="6" t="s">
        <v>17</v>
      </c>
      <c r="F22" s="6" t="s">
        <v>114</v>
      </c>
      <c r="G22" s="8" t="n">
        <v>2.7</v>
      </c>
      <c r="H22" s="9" t="s">
        <v>19</v>
      </c>
      <c r="I22" s="9"/>
      <c r="J22" s="11" t="s">
        <v>20</v>
      </c>
      <c r="K22" s="6"/>
    </row>
    <row r="23" customFormat="false" ht="12.8" hidden="false" customHeight="false" outlineLevel="0" collapsed="false">
      <c r="A23" s="5" t="s">
        <v>115</v>
      </c>
      <c r="B23" s="6" t="s">
        <v>116</v>
      </c>
      <c r="C23" s="6" t="s">
        <v>117</v>
      </c>
      <c r="D23" s="7" t="s">
        <v>113</v>
      </c>
      <c r="E23" s="6" t="s">
        <v>25</v>
      </c>
      <c r="F23" s="6" t="s">
        <v>118</v>
      </c>
      <c r="G23" s="8" t="n">
        <v>2.381</v>
      </c>
      <c r="H23" s="9" t="s">
        <v>119</v>
      </c>
      <c r="I23" s="9"/>
      <c r="J23" s="11" t="s">
        <v>27</v>
      </c>
      <c r="K23" s="6"/>
    </row>
    <row r="24" customFormat="false" ht="12.8" hidden="false" customHeight="false" outlineLevel="0" collapsed="false">
      <c r="A24" s="5" t="s">
        <v>120</v>
      </c>
      <c r="B24" s="6" t="s">
        <v>121</v>
      </c>
      <c r="C24" s="6" t="s">
        <v>122</v>
      </c>
      <c r="D24" s="7" t="s">
        <v>123</v>
      </c>
      <c r="E24" s="6" t="s">
        <v>124</v>
      </c>
      <c r="F24" s="6" t="s">
        <v>38</v>
      </c>
      <c r="G24" s="8" t="n">
        <v>88.5</v>
      </c>
      <c r="H24" s="9" t="s">
        <v>19</v>
      </c>
      <c r="I24" s="9"/>
      <c r="J24" s="11" t="s">
        <v>27</v>
      </c>
      <c r="K24" s="6" t="s">
        <v>125</v>
      </c>
    </row>
    <row r="25" customFormat="false" ht="12.8" hidden="false" customHeight="false" outlineLevel="0" collapsed="false">
      <c r="A25" s="5" t="s">
        <v>126</v>
      </c>
      <c r="B25" s="6" t="s">
        <v>127</v>
      </c>
      <c r="C25" s="6" t="s">
        <v>128</v>
      </c>
      <c r="D25" s="7" t="s">
        <v>129</v>
      </c>
      <c r="E25" s="6" t="s">
        <v>130</v>
      </c>
      <c r="F25" s="6" t="s">
        <v>61</v>
      </c>
      <c r="G25" s="8" t="n">
        <v>93.7</v>
      </c>
      <c r="H25" s="9" t="s">
        <v>19</v>
      </c>
      <c r="I25" s="9"/>
      <c r="J25" s="11" t="s">
        <v>27</v>
      </c>
      <c r="K25" s="6"/>
    </row>
    <row r="26" customFormat="false" ht="12.8" hidden="false" customHeight="false" outlineLevel="0" collapsed="false">
      <c r="A26" s="5" t="s">
        <v>131</v>
      </c>
      <c r="B26" s="6" t="s">
        <v>132</v>
      </c>
      <c r="C26" s="6" t="s">
        <v>133</v>
      </c>
      <c r="D26" s="7" t="s">
        <v>134</v>
      </c>
      <c r="E26" s="6" t="s">
        <v>86</v>
      </c>
      <c r="F26" s="6" t="s">
        <v>135</v>
      </c>
      <c r="G26" s="8" t="n">
        <v>3</v>
      </c>
      <c r="H26" s="9" t="s">
        <v>19</v>
      </c>
      <c r="I26" s="9"/>
      <c r="J26" s="11" t="s">
        <v>27</v>
      </c>
      <c r="K26" s="6"/>
    </row>
    <row r="27" customFormat="false" ht="12.8" hidden="false" customHeight="false" outlineLevel="0" collapsed="false">
      <c r="A27" s="5" t="s">
        <v>136</v>
      </c>
      <c r="B27" s="6" t="s">
        <v>137</v>
      </c>
      <c r="C27" s="6" t="s">
        <v>138</v>
      </c>
      <c r="D27" s="7" t="s">
        <v>139</v>
      </c>
      <c r="E27" s="6" t="s">
        <v>17</v>
      </c>
      <c r="F27" s="6" t="s">
        <v>140</v>
      </c>
      <c r="G27" s="8" t="n">
        <v>7.1</v>
      </c>
      <c r="H27" s="9" t="s">
        <v>19</v>
      </c>
      <c r="I27" s="9"/>
      <c r="J27" s="11" t="s">
        <v>27</v>
      </c>
      <c r="K27" s="6"/>
    </row>
    <row r="28" customFormat="false" ht="12.8" hidden="false" customHeight="false" outlineLevel="0" collapsed="false">
      <c r="A28" s="5" t="s">
        <v>141</v>
      </c>
      <c r="B28" s="6" t="s">
        <v>142</v>
      </c>
      <c r="C28" s="6" t="s">
        <v>143</v>
      </c>
      <c r="D28" s="7" t="s">
        <v>144</v>
      </c>
      <c r="E28" s="6" t="s">
        <v>17</v>
      </c>
      <c r="F28" s="6" t="s">
        <v>145</v>
      </c>
      <c r="G28" s="8" t="n">
        <v>4.6</v>
      </c>
      <c r="H28" s="9" t="s">
        <v>19</v>
      </c>
      <c r="I28" s="9"/>
      <c r="J28" s="11" t="s">
        <v>27</v>
      </c>
      <c r="K28" s="6"/>
    </row>
    <row r="29" customFormat="false" ht="12.8" hidden="false" customHeight="false" outlineLevel="0" collapsed="false">
      <c r="A29" s="5" t="s">
        <v>146</v>
      </c>
      <c r="B29" s="6" t="s">
        <v>147</v>
      </c>
      <c r="C29" s="6" t="s">
        <v>148</v>
      </c>
      <c r="D29" s="7" t="s">
        <v>144</v>
      </c>
      <c r="E29" s="6" t="s">
        <v>25</v>
      </c>
      <c r="F29" s="6" t="s">
        <v>149</v>
      </c>
      <c r="G29" s="8" t="n">
        <v>1.3</v>
      </c>
      <c r="H29" s="9" t="s">
        <v>19</v>
      </c>
      <c r="I29" s="9"/>
      <c r="J29" s="11" t="s">
        <v>27</v>
      </c>
      <c r="K29" s="6"/>
    </row>
    <row r="30" customFormat="false" ht="12.8" hidden="false" customHeight="false" outlineLevel="0" collapsed="false">
      <c r="A30" s="5" t="s">
        <v>150</v>
      </c>
      <c r="B30" s="6" t="s">
        <v>151</v>
      </c>
      <c r="C30" s="6" t="s">
        <v>152</v>
      </c>
      <c r="D30" s="7" t="s">
        <v>153</v>
      </c>
      <c r="E30" s="6" t="s">
        <v>17</v>
      </c>
      <c r="F30" s="6" t="s">
        <v>154</v>
      </c>
      <c r="G30" s="8" t="n">
        <v>16.2</v>
      </c>
      <c r="H30" s="9" t="s">
        <v>19</v>
      </c>
      <c r="I30" s="9"/>
      <c r="J30" s="11" t="s">
        <v>27</v>
      </c>
      <c r="K30" s="6"/>
    </row>
    <row r="31" customFormat="false" ht="12.8" hidden="false" customHeight="false" outlineLevel="0" collapsed="false">
      <c r="A31" s="5" t="s">
        <v>155</v>
      </c>
      <c r="B31" s="6" t="s">
        <v>156</v>
      </c>
      <c r="C31" s="6" t="s">
        <v>157</v>
      </c>
      <c r="D31" s="17" t="s">
        <v>153</v>
      </c>
      <c r="E31" s="6" t="s">
        <v>17</v>
      </c>
      <c r="F31" s="6" t="s">
        <v>158</v>
      </c>
      <c r="G31" s="18"/>
      <c r="H31" s="9" t="s">
        <v>19</v>
      </c>
      <c r="I31" s="9"/>
      <c r="J31" s="11" t="s">
        <v>20</v>
      </c>
      <c r="K31" s="6"/>
    </row>
    <row r="32" customFormat="false" ht="12.8" hidden="false" customHeight="false" outlineLevel="0" collapsed="false">
      <c r="A32" s="5" t="s">
        <v>159</v>
      </c>
      <c r="B32" s="6" t="s">
        <v>160</v>
      </c>
      <c r="C32" s="6" t="s">
        <v>161</v>
      </c>
      <c r="D32" s="7" t="s">
        <v>162</v>
      </c>
      <c r="E32" s="6" t="s">
        <v>25</v>
      </c>
      <c r="F32" s="6" t="s">
        <v>26</v>
      </c>
      <c r="G32" s="8" t="n">
        <v>2.1</v>
      </c>
      <c r="H32" s="9" t="s">
        <v>19</v>
      </c>
      <c r="I32" s="9"/>
      <c r="J32" s="11" t="s">
        <v>27</v>
      </c>
      <c r="K32" s="6"/>
    </row>
    <row r="33" customFormat="false" ht="12.8" hidden="false" customHeight="false" outlineLevel="0" collapsed="false">
      <c r="A33" s="5" t="s">
        <v>163</v>
      </c>
      <c r="B33" s="6" t="s">
        <v>164</v>
      </c>
      <c r="C33" s="6" t="s">
        <v>165</v>
      </c>
      <c r="D33" s="7" t="s">
        <v>166</v>
      </c>
      <c r="E33" s="6" t="s">
        <v>25</v>
      </c>
      <c r="F33" s="6" t="s">
        <v>167</v>
      </c>
      <c r="G33" s="8" t="n">
        <v>6</v>
      </c>
      <c r="H33" s="9" t="s">
        <v>19</v>
      </c>
      <c r="I33" s="9"/>
      <c r="J33" s="11" t="s">
        <v>20</v>
      </c>
      <c r="K33" s="6" t="s">
        <v>168</v>
      </c>
    </row>
    <row r="34" customFormat="false" ht="12.8" hidden="false" customHeight="false" outlineLevel="0" collapsed="false">
      <c r="A34" s="5" t="s">
        <v>169</v>
      </c>
      <c r="B34" s="6" t="s">
        <v>170</v>
      </c>
      <c r="C34" s="6" t="s">
        <v>171</v>
      </c>
      <c r="D34" s="7" t="s">
        <v>166</v>
      </c>
      <c r="E34" s="6" t="s">
        <v>17</v>
      </c>
      <c r="F34" s="6" t="s">
        <v>172</v>
      </c>
      <c r="G34" s="8" t="n">
        <v>1.9</v>
      </c>
      <c r="H34" s="9" t="s">
        <v>19</v>
      </c>
      <c r="I34" s="9"/>
      <c r="J34" s="11" t="s">
        <v>27</v>
      </c>
      <c r="K34" s="6"/>
    </row>
    <row r="35" customFormat="false" ht="12.8" hidden="false" customHeight="false" outlineLevel="0" collapsed="false">
      <c r="A35" s="5" t="s">
        <v>173</v>
      </c>
      <c r="B35" s="6" t="s">
        <v>174</v>
      </c>
      <c r="C35" s="6" t="s">
        <v>175</v>
      </c>
      <c r="D35" s="7" t="s">
        <v>176</v>
      </c>
      <c r="E35" s="6" t="s">
        <v>17</v>
      </c>
      <c r="F35" s="6" t="s">
        <v>177</v>
      </c>
      <c r="G35" s="8" t="n">
        <v>3.1</v>
      </c>
      <c r="H35" s="9" t="s">
        <v>19</v>
      </c>
      <c r="I35" s="9"/>
      <c r="J35" s="11" t="s">
        <v>27</v>
      </c>
      <c r="K35" s="6"/>
    </row>
    <row r="36" customFormat="false" ht="12.8" hidden="false" customHeight="false" outlineLevel="0" collapsed="false">
      <c r="A36" s="5" t="s">
        <v>178</v>
      </c>
      <c r="B36" s="6" t="s">
        <v>179</v>
      </c>
      <c r="C36" s="6" t="s">
        <v>180</v>
      </c>
      <c r="D36" s="7" t="s">
        <v>181</v>
      </c>
      <c r="E36" s="6" t="s">
        <v>17</v>
      </c>
      <c r="F36" s="6" t="s">
        <v>140</v>
      </c>
      <c r="G36" s="8" t="n">
        <v>7.1</v>
      </c>
      <c r="H36" s="9" t="s">
        <v>19</v>
      </c>
      <c r="I36" s="9"/>
      <c r="J36" s="11" t="s">
        <v>27</v>
      </c>
      <c r="K36" s="19" t="s">
        <v>182</v>
      </c>
    </row>
    <row r="37" customFormat="false" ht="12.8" hidden="false" customHeight="false" outlineLevel="0" collapsed="false">
      <c r="A37" s="5" t="s">
        <v>183</v>
      </c>
      <c r="B37" s="6" t="s">
        <v>184</v>
      </c>
      <c r="C37" s="6" t="s">
        <v>185</v>
      </c>
      <c r="D37" s="7" t="s">
        <v>186</v>
      </c>
      <c r="E37" s="6" t="s">
        <v>187</v>
      </c>
      <c r="F37" s="6" t="s">
        <v>188</v>
      </c>
      <c r="G37" s="8" t="n">
        <v>1.704</v>
      </c>
      <c r="H37" s="9" t="s">
        <v>119</v>
      </c>
      <c r="I37" s="9"/>
      <c r="J37" s="11" t="s">
        <v>27</v>
      </c>
      <c r="K37" s="6"/>
    </row>
    <row r="38" customFormat="false" ht="12.8" hidden="false" customHeight="false" outlineLevel="0" collapsed="false">
      <c r="A38" s="5" t="s">
        <v>189</v>
      </c>
      <c r="B38" s="6" t="s">
        <v>190</v>
      </c>
      <c r="C38" s="6" t="s">
        <v>191</v>
      </c>
      <c r="D38" s="7" t="s">
        <v>192</v>
      </c>
      <c r="E38" s="6" t="s">
        <v>25</v>
      </c>
      <c r="F38" s="6" t="s">
        <v>193</v>
      </c>
      <c r="G38" s="8" t="n">
        <v>1</v>
      </c>
      <c r="H38" s="9" t="s">
        <v>119</v>
      </c>
      <c r="I38" s="9"/>
      <c r="J38" s="11" t="s">
        <v>27</v>
      </c>
      <c r="K38" s="6" t="s">
        <v>194</v>
      </c>
    </row>
    <row r="39" customFormat="false" ht="12.8" hidden="false" customHeight="false" outlineLevel="0" collapsed="false">
      <c r="A39" s="5" t="s">
        <v>195</v>
      </c>
      <c r="B39" s="6" t="s">
        <v>196</v>
      </c>
      <c r="C39" s="6" t="s">
        <v>197</v>
      </c>
      <c r="D39" s="7" t="s">
        <v>198</v>
      </c>
      <c r="E39" s="6" t="s">
        <v>17</v>
      </c>
      <c r="F39" s="6" t="s">
        <v>199</v>
      </c>
      <c r="G39" s="8" t="n">
        <v>3.6</v>
      </c>
      <c r="H39" s="9" t="s">
        <v>119</v>
      </c>
      <c r="I39" s="9"/>
      <c r="J39" s="11" t="s">
        <v>27</v>
      </c>
      <c r="K39" s="6" t="s">
        <v>200</v>
      </c>
    </row>
    <row r="40" customFormat="false" ht="12.8" hidden="false" customHeight="false" outlineLevel="0" collapsed="false">
      <c r="A40" s="5" t="s">
        <v>201</v>
      </c>
      <c r="B40" s="6" t="s">
        <v>202</v>
      </c>
      <c r="C40" s="6" t="s">
        <v>203</v>
      </c>
      <c r="D40" s="7" t="s">
        <v>204</v>
      </c>
      <c r="E40" s="6" t="s">
        <v>98</v>
      </c>
      <c r="F40" s="6" t="s">
        <v>205</v>
      </c>
      <c r="G40" s="8" t="n">
        <v>3.3</v>
      </c>
      <c r="H40" s="9" t="s">
        <v>19</v>
      </c>
      <c r="I40" s="9"/>
      <c r="J40" s="11" t="s">
        <v>20</v>
      </c>
      <c r="K40" s="6"/>
    </row>
    <row r="41" customFormat="false" ht="12.8" hidden="false" customHeight="false" outlineLevel="0" collapsed="false">
      <c r="A41" s="5" t="s">
        <v>206</v>
      </c>
      <c r="B41" s="6" t="s">
        <v>207</v>
      </c>
      <c r="C41" s="6" t="s">
        <v>208</v>
      </c>
      <c r="D41" s="7" t="s">
        <v>209</v>
      </c>
      <c r="E41" s="6" t="s">
        <v>124</v>
      </c>
      <c r="F41" s="6" t="s">
        <v>135</v>
      </c>
      <c r="G41" s="8" t="n">
        <v>3</v>
      </c>
      <c r="H41" s="9" t="s">
        <v>19</v>
      </c>
      <c r="I41" s="9"/>
      <c r="J41" s="11" t="s">
        <v>27</v>
      </c>
      <c r="K41" s="6"/>
    </row>
    <row r="42" customFormat="false" ht="12.8" hidden="false" customHeight="false" outlineLevel="0" collapsed="false">
      <c r="A42" s="5" t="s">
        <v>210</v>
      </c>
      <c r="B42" s="6" t="s">
        <v>211</v>
      </c>
      <c r="C42" s="6" t="s">
        <v>212</v>
      </c>
      <c r="D42" s="7" t="s">
        <v>213</v>
      </c>
      <c r="E42" s="6" t="s">
        <v>130</v>
      </c>
      <c r="F42" s="6" t="s">
        <v>188</v>
      </c>
      <c r="G42" s="8" t="n">
        <v>1.704</v>
      </c>
      <c r="H42" s="9" t="s">
        <v>119</v>
      </c>
      <c r="I42" s="9"/>
      <c r="J42" s="11" t="s">
        <v>27</v>
      </c>
      <c r="K42" s="6"/>
    </row>
    <row r="43" customFormat="false" ht="12.8" hidden="false" customHeight="false" outlineLevel="0" collapsed="false">
      <c r="A43" s="5" t="s">
        <v>214</v>
      </c>
      <c r="B43" s="6" t="s">
        <v>215</v>
      </c>
      <c r="C43" s="6" t="s">
        <v>216</v>
      </c>
      <c r="D43" s="7" t="s">
        <v>213</v>
      </c>
      <c r="E43" s="6" t="s">
        <v>217</v>
      </c>
      <c r="F43" s="6" t="s">
        <v>188</v>
      </c>
      <c r="G43" s="8" t="n">
        <v>1.704</v>
      </c>
      <c r="H43" s="9" t="s">
        <v>119</v>
      </c>
      <c r="I43" s="9"/>
      <c r="J43" s="11" t="s">
        <v>20</v>
      </c>
      <c r="K43" s="6"/>
    </row>
    <row r="44" customFormat="false" ht="12.8" hidden="false" customHeight="false" outlineLevel="0" collapsed="false">
      <c r="A44" s="5" t="s">
        <v>218</v>
      </c>
      <c r="B44" s="6" t="s">
        <v>219</v>
      </c>
      <c r="C44" s="6" t="s">
        <v>220</v>
      </c>
      <c r="D44" s="7" t="s">
        <v>221</v>
      </c>
      <c r="E44" s="6" t="s">
        <v>98</v>
      </c>
      <c r="F44" s="6" t="s">
        <v>118</v>
      </c>
      <c r="G44" s="8" t="n">
        <v>2.381</v>
      </c>
      <c r="H44" s="9" t="s">
        <v>119</v>
      </c>
      <c r="I44" s="9"/>
      <c r="J44" s="11" t="s">
        <v>20</v>
      </c>
      <c r="K44" s="6" t="s">
        <v>125</v>
      </c>
    </row>
    <row r="45" customFormat="false" ht="12.8" hidden="false" customHeight="false" outlineLevel="0" collapsed="false">
      <c r="A45" s="5" t="s">
        <v>222</v>
      </c>
      <c r="B45" s="6" t="s">
        <v>223</v>
      </c>
      <c r="C45" s="6" t="s">
        <v>224</v>
      </c>
      <c r="D45" s="7" t="s">
        <v>225</v>
      </c>
      <c r="E45" s="6" t="s">
        <v>17</v>
      </c>
      <c r="F45" s="6" t="s">
        <v>226</v>
      </c>
      <c r="G45" s="8" t="n">
        <v>4.4</v>
      </c>
      <c r="H45" s="9" t="s">
        <v>19</v>
      </c>
      <c r="I45" s="9"/>
      <c r="J45" s="11" t="s">
        <v>20</v>
      </c>
      <c r="K45" s="6" t="s">
        <v>227</v>
      </c>
    </row>
    <row r="46" customFormat="false" ht="12.8" hidden="false" customHeight="false" outlineLevel="0" collapsed="false">
      <c r="A46" s="5" t="s">
        <v>228</v>
      </c>
      <c r="B46" s="6" t="s">
        <v>229</v>
      </c>
      <c r="C46" s="6" t="s">
        <v>230</v>
      </c>
      <c r="D46" s="7" t="s">
        <v>231</v>
      </c>
      <c r="E46" s="6" t="s">
        <v>17</v>
      </c>
      <c r="F46" s="6" t="s">
        <v>61</v>
      </c>
      <c r="G46" s="8" t="n">
        <v>93.7</v>
      </c>
      <c r="H46" s="9" t="s">
        <v>19</v>
      </c>
      <c r="I46" s="9"/>
      <c r="J46" s="11" t="s">
        <v>20</v>
      </c>
      <c r="K46" s="6"/>
    </row>
    <row r="47" customFormat="false" ht="12.8" hidden="false" customHeight="false" outlineLevel="0" collapsed="false">
      <c r="A47" s="5" t="s">
        <v>232</v>
      </c>
      <c r="B47" s="6" t="s">
        <v>233</v>
      </c>
      <c r="C47" s="6" t="s">
        <v>234</v>
      </c>
      <c r="D47" s="7" t="s">
        <v>231</v>
      </c>
      <c r="E47" s="6" t="s">
        <v>25</v>
      </c>
      <c r="F47" s="6" t="s">
        <v>235</v>
      </c>
      <c r="G47" s="8" t="s">
        <v>88</v>
      </c>
      <c r="H47" s="9" t="s">
        <v>119</v>
      </c>
      <c r="I47" s="9"/>
      <c r="J47" s="11" t="s">
        <v>20</v>
      </c>
      <c r="K47" s="6"/>
    </row>
    <row r="48" customFormat="false" ht="12.8" hidden="false" customHeight="false" outlineLevel="0" collapsed="false">
      <c r="A48" s="5" t="s">
        <v>236</v>
      </c>
      <c r="B48" s="6" t="s">
        <v>237</v>
      </c>
      <c r="C48" s="6" t="s">
        <v>238</v>
      </c>
      <c r="D48" s="7" t="s">
        <v>239</v>
      </c>
      <c r="E48" s="6" t="s">
        <v>130</v>
      </c>
      <c r="F48" s="6" t="s">
        <v>188</v>
      </c>
      <c r="G48" s="8" t="n">
        <v>1.704</v>
      </c>
      <c r="H48" s="9" t="s">
        <v>119</v>
      </c>
      <c r="I48" s="9"/>
      <c r="J48" s="11" t="s">
        <v>27</v>
      </c>
      <c r="K48" s="6"/>
    </row>
    <row r="49" customFormat="false" ht="12.8" hidden="false" customHeight="false" outlineLevel="0" collapsed="false">
      <c r="A49" s="5" t="s">
        <v>240</v>
      </c>
      <c r="B49" s="6" t="s">
        <v>241</v>
      </c>
      <c r="C49" s="6" t="s">
        <v>242</v>
      </c>
      <c r="D49" s="7" t="s">
        <v>239</v>
      </c>
      <c r="E49" s="6" t="s">
        <v>130</v>
      </c>
      <c r="F49" s="6" t="s">
        <v>188</v>
      </c>
      <c r="G49" s="8" t="n">
        <v>1.704</v>
      </c>
      <c r="H49" s="9" t="s">
        <v>119</v>
      </c>
      <c r="I49" s="9"/>
      <c r="J49" s="11" t="s">
        <v>27</v>
      </c>
      <c r="K49" s="6"/>
    </row>
    <row r="50" customFormat="false" ht="12.8" hidden="false" customHeight="false" outlineLevel="0" collapsed="false">
      <c r="A50" s="5" t="s">
        <v>243</v>
      </c>
      <c r="B50" s="6" t="s">
        <v>244</v>
      </c>
      <c r="C50" s="6" t="s">
        <v>245</v>
      </c>
      <c r="D50" s="7" t="s">
        <v>239</v>
      </c>
      <c r="E50" s="6" t="s">
        <v>25</v>
      </c>
      <c r="F50" s="6" t="s">
        <v>193</v>
      </c>
      <c r="G50" s="8" t="n">
        <v>1</v>
      </c>
      <c r="H50" s="9" t="s">
        <v>119</v>
      </c>
      <c r="I50" s="9"/>
      <c r="J50" s="11" t="s">
        <v>27</v>
      </c>
      <c r="K50" s="6"/>
    </row>
    <row r="51" customFormat="false" ht="12.8" hidden="false" customHeight="false" outlineLevel="0" collapsed="false">
      <c r="A51" s="5" t="s">
        <v>246</v>
      </c>
      <c r="B51" s="6" t="s">
        <v>247</v>
      </c>
      <c r="C51" s="6" t="s">
        <v>248</v>
      </c>
      <c r="D51" s="7" t="s">
        <v>249</v>
      </c>
      <c r="E51" s="6" t="s">
        <v>104</v>
      </c>
      <c r="F51" s="6" t="s">
        <v>188</v>
      </c>
      <c r="G51" s="8" t="n">
        <v>1.704</v>
      </c>
      <c r="H51" s="9" t="s">
        <v>119</v>
      </c>
      <c r="I51" s="9"/>
      <c r="J51" s="11" t="s">
        <v>27</v>
      </c>
      <c r="K51" s="6" t="s">
        <v>194</v>
      </c>
    </row>
    <row r="52" customFormat="false" ht="12.8" hidden="false" customHeight="false" outlineLevel="0" collapsed="false">
      <c r="A52" s="5" t="s">
        <v>250</v>
      </c>
      <c r="B52" s="6" t="s">
        <v>251</v>
      </c>
      <c r="C52" s="6" t="s">
        <v>252</v>
      </c>
      <c r="D52" s="7" t="s">
        <v>253</v>
      </c>
      <c r="E52" s="6" t="s">
        <v>98</v>
      </c>
      <c r="F52" s="6" t="s">
        <v>254</v>
      </c>
      <c r="G52" s="8" t="n">
        <v>2.2</v>
      </c>
      <c r="H52" s="9" t="s">
        <v>19</v>
      </c>
      <c r="I52" s="9"/>
      <c r="J52" s="11" t="s">
        <v>27</v>
      </c>
      <c r="K52" s="6"/>
    </row>
    <row r="53" customFormat="false" ht="12.8" hidden="false" customHeight="false" outlineLevel="0" collapsed="false">
      <c r="A53" s="5" t="s">
        <v>255</v>
      </c>
      <c r="B53" s="6" t="s">
        <v>256</v>
      </c>
      <c r="C53" s="6" t="s">
        <v>257</v>
      </c>
      <c r="D53" s="7" t="s">
        <v>258</v>
      </c>
      <c r="E53" s="6" t="s">
        <v>25</v>
      </c>
      <c r="F53" s="6" t="s">
        <v>259</v>
      </c>
      <c r="G53" s="8" t="n">
        <v>3.3</v>
      </c>
      <c r="H53" s="9" t="s">
        <v>19</v>
      </c>
      <c r="I53" s="9"/>
      <c r="J53" s="11" t="s">
        <v>27</v>
      </c>
      <c r="K53" s="6" t="s">
        <v>260</v>
      </c>
    </row>
    <row r="54" customFormat="false" ht="12.8" hidden="false" customHeight="false" outlineLevel="0" collapsed="false">
      <c r="A54" s="5" t="s">
        <v>261</v>
      </c>
      <c r="B54" s="6" t="s">
        <v>262</v>
      </c>
      <c r="C54" s="6" t="s">
        <v>263</v>
      </c>
      <c r="D54" s="7" t="s">
        <v>264</v>
      </c>
      <c r="E54" s="6" t="s">
        <v>17</v>
      </c>
      <c r="F54" s="6" t="s">
        <v>118</v>
      </c>
      <c r="G54" s="8" t="n">
        <v>2.381</v>
      </c>
      <c r="H54" s="9" t="s">
        <v>119</v>
      </c>
      <c r="I54" s="9"/>
      <c r="J54" s="11" t="s">
        <v>27</v>
      </c>
      <c r="K54" s="6" t="s">
        <v>260</v>
      </c>
    </row>
    <row r="55" customFormat="false" ht="12.8" hidden="false" customHeight="false" outlineLevel="0" collapsed="false">
      <c r="A55" s="5" t="s">
        <v>265</v>
      </c>
      <c r="B55" s="6" t="s">
        <v>266</v>
      </c>
      <c r="C55" s="6" t="s">
        <v>267</v>
      </c>
      <c r="D55" s="7" t="s">
        <v>264</v>
      </c>
      <c r="E55" s="6" t="s">
        <v>25</v>
      </c>
      <c r="F55" s="6" t="s">
        <v>188</v>
      </c>
      <c r="G55" s="8" t="n">
        <v>1.704</v>
      </c>
      <c r="H55" s="9" t="s">
        <v>119</v>
      </c>
      <c r="I55" s="9"/>
      <c r="J55" s="11" t="s">
        <v>27</v>
      </c>
      <c r="K55" s="6"/>
    </row>
    <row r="56" customFormat="false" ht="12.8" hidden="false" customHeight="false" outlineLevel="0" collapsed="false">
      <c r="A56" s="5" t="s">
        <v>268</v>
      </c>
      <c r="B56" s="6" t="s">
        <v>269</v>
      </c>
      <c r="C56" s="6" t="s">
        <v>270</v>
      </c>
      <c r="D56" s="7" t="s">
        <v>271</v>
      </c>
      <c r="E56" s="6" t="s">
        <v>17</v>
      </c>
      <c r="F56" s="6" t="s">
        <v>188</v>
      </c>
      <c r="G56" s="8" t="n">
        <v>1.704</v>
      </c>
      <c r="H56" s="9" t="s">
        <v>119</v>
      </c>
      <c r="I56" s="9"/>
      <c r="J56" s="11" t="s">
        <v>27</v>
      </c>
      <c r="K56" s="6" t="s">
        <v>272</v>
      </c>
    </row>
    <row r="57" customFormat="false" ht="12.8" hidden="false" customHeight="false" outlineLevel="0" collapsed="false">
      <c r="A57" s="5" t="s">
        <v>273</v>
      </c>
      <c r="B57" s="6" t="s">
        <v>274</v>
      </c>
      <c r="C57" s="6" t="s">
        <v>275</v>
      </c>
      <c r="D57" s="7" t="s">
        <v>271</v>
      </c>
      <c r="E57" s="6" t="s">
        <v>51</v>
      </c>
      <c r="F57" s="6" t="s">
        <v>276</v>
      </c>
      <c r="G57" s="8" t="n">
        <v>1.8</v>
      </c>
      <c r="H57" s="9" t="s">
        <v>19</v>
      </c>
      <c r="I57" s="9"/>
      <c r="J57" s="11" t="s">
        <v>27</v>
      </c>
      <c r="K57" s="0"/>
    </row>
    <row r="58" customFormat="false" ht="12.8" hidden="false" customHeight="false" outlineLevel="0" collapsed="false">
      <c r="A58" s="5" t="s">
        <v>277</v>
      </c>
      <c r="B58" s="6" t="s">
        <v>278</v>
      </c>
      <c r="C58" s="6" t="s">
        <v>279</v>
      </c>
      <c r="D58" s="7" t="s">
        <v>280</v>
      </c>
      <c r="E58" s="6" t="s">
        <v>281</v>
      </c>
      <c r="F58" s="6" t="s">
        <v>282</v>
      </c>
      <c r="G58" s="8" t="n">
        <v>5.1</v>
      </c>
      <c r="H58" s="9" t="s">
        <v>19</v>
      </c>
      <c r="I58" s="9"/>
      <c r="J58" s="11" t="s">
        <v>20</v>
      </c>
      <c r="K58" s="6"/>
    </row>
    <row r="59" customFormat="false" ht="12.8" hidden="false" customHeight="false" outlineLevel="0" collapsed="false">
      <c r="A59" s="5" t="s">
        <v>283</v>
      </c>
      <c r="B59" s="6" t="s">
        <v>284</v>
      </c>
      <c r="C59" s="6" t="s">
        <v>285</v>
      </c>
      <c r="D59" s="7" t="s">
        <v>286</v>
      </c>
      <c r="E59" s="6" t="s">
        <v>17</v>
      </c>
      <c r="F59" s="6" t="s">
        <v>226</v>
      </c>
      <c r="G59" s="8" t="n">
        <v>4.4</v>
      </c>
      <c r="H59" s="9" t="s">
        <v>19</v>
      </c>
      <c r="I59" s="9"/>
      <c r="J59" s="11" t="s">
        <v>27</v>
      </c>
      <c r="K59" s="6"/>
    </row>
    <row r="60" customFormat="false" ht="12.8" hidden="false" customHeight="false" outlineLevel="0" collapsed="false">
      <c r="A60" s="5" t="s">
        <v>287</v>
      </c>
      <c r="B60" s="6" t="s">
        <v>288</v>
      </c>
      <c r="C60" s="6" t="s">
        <v>289</v>
      </c>
      <c r="D60" s="7" t="s">
        <v>290</v>
      </c>
      <c r="E60" s="6" t="s">
        <v>98</v>
      </c>
      <c r="F60" s="6" t="s">
        <v>291</v>
      </c>
      <c r="G60" s="8" t="s">
        <v>88</v>
      </c>
      <c r="H60" s="9" t="s">
        <v>119</v>
      </c>
      <c r="I60" s="9"/>
      <c r="J60" s="11" t="s">
        <v>20</v>
      </c>
      <c r="K60" s="6" t="s">
        <v>292</v>
      </c>
    </row>
    <row r="61" customFormat="false" ht="12.8" hidden="false" customHeight="false" outlineLevel="0" collapsed="false">
      <c r="A61" s="5" t="s">
        <v>293</v>
      </c>
      <c r="B61" s="6" t="s">
        <v>294</v>
      </c>
      <c r="C61" s="6" t="s">
        <v>295</v>
      </c>
      <c r="D61" s="7" t="s">
        <v>296</v>
      </c>
      <c r="E61" s="6" t="s">
        <v>17</v>
      </c>
      <c r="F61" s="6" t="s">
        <v>61</v>
      </c>
      <c r="G61" s="8" t="n">
        <v>93.7</v>
      </c>
      <c r="H61" s="9" t="s">
        <v>19</v>
      </c>
      <c r="I61" s="9"/>
      <c r="J61" s="11" t="s">
        <v>27</v>
      </c>
      <c r="K61" s="6"/>
    </row>
    <row r="62" customFormat="false" ht="12.8" hidden="false" customHeight="false" outlineLevel="0" collapsed="false">
      <c r="A62" s="5" t="s">
        <v>297</v>
      </c>
      <c r="B62" s="6" t="s">
        <v>298</v>
      </c>
      <c r="C62" s="6" t="s">
        <v>299</v>
      </c>
      <c r="D62" s="7" t="s">
        <v>300</v>
      </c>
      <c r="E62" s="6" t="s">
        <v>17</v>
      </c>
      <c r="F62" s="6" t="s">
        <v>140</v>
      </c>
      <c r="G62" s="8" t="n">
        <v>7.1</v>
      </c>
      <c r="H62" s="9" t="s">
        <v>19</v>
      </c>
      <c r="I62" s="9"/>
      <c r="J62" s="11" t="s">
        <v>27</v>
      </c>
      <c r="K62" s="6" t="s">
        <v>301</v>
      </c>
    </row>
    <row r="63" customFormat="false" ht="12.8" hidden="false" customHeight="false" outlineLevel="0" collapsed="false">
      <c r="A63" s="5" t="s">
        <v>302</v>
      </c>
      <c r="B63" s="6" t="s">
        <v>303</v>
      </c>
      <c r="C63" s="6" t="s">
        <v>304</v>
      </c>
      <c r="D63" s="7" t="s">
        <v>305</v>
      </c>
      <c r="E63" s="6" t="s">
        <v>124</v>
      </c>
      <c r="F63" s="6" t="s">
        <v>306</v>
      </c>
      <c r="G63" s="8" t="n">
        <v>0.56</v>
      </c>
      <c r="H63" s="9" t="s">
        <v>19</v>
      </c>
      <c r="I63" s="9"/>
      <c r="J63" s="11" t="s">
        <v>20</v>
      </c>
      <c r="K63" s="6"/>
    </row>
    <row r="64" customFormat="false" ht="12.8" hidden="false" customHeight="false" outlineLevel="0" collapsed="false">
      <c r="A64" s="5" t="s">
        <v>307</v>
      </c>
      <c r="B64" s="6" t="s">
        <v>308</v>
      </c>
      <c r="C64" s="6" t="s">
        <v>309</v>
      </c>
      <c r="D64" s="7" t="s">
        <v>310</v>
      </c>
      <c r="E64" s="6" t="s">
        <v>25</v>
      </c>
      <c r="F64" s="6" t="s">
        <v>311</v>
      </c>
      <c r="G64" s="8" t="n">
        <v>1.818</v>
      </c>
      <c r="H64" s="9" t="s">
        <v>119</v>
      </c>
      <c r="I64" s="9"/>
      <c r="J64" s="11" t="s">
        <v>27</v>
      </c>
      <c r="K64" s="6"/>
    </row>
    <row r="65" customFormat="false" ht="12.8" hidden="false" customHeight="false" outlineLevel="0" collapsed="false">
      <c r="A65" s="5" t="s">
        <v>312</v>
      </c>
      <c r="B65" s="6" t="s">
        <v>313</v>
      </c>
      <c r="C65" s="6" t="s">
        <v>314</v>
      </c>
      <c r="D65" s="7" t="s">
        <v>315</v>
      </c>
      <c r="E65" s="6" t="s">
        <v>17</v>
      </c>
      <c r="F65" s="6" t="s">
        <v>140</v>
      </c>
      <c r="G65" s="8" t="n">
        <v>7.1</v>
      </c>
      <c r="H65" s="9" t="s">
        <v>19</v>
      </c>
      <c r="I65" s="9"/>
      <c r="J65" s="11" t="s">
        <v>27</v>
      </c>
      <c r="K65" s="6"/>
    </row>
    <row r="66" customFormat="false" ht="12.8" hidden="false" customHeight="false" outlineLevel="0" collapsed="false">
      <c r="A66" s="5" t="s">
        <v>316</v>
      </c>
      <c r="B66" s="6" t="s">
        <v>317</v>
      </c>
      <c r="C66" s="6" t="s">
        <v>318</v>
      </c>
      <c r="D66" s="7" t="s">
        <v>319</v>
      </c>
      <c r="E66" s="6" t="s">
        <v>281</v>
      </c>
      <c r="F66" s="6" t="s">
        <v>320</v>
      </c>
      <c r="G66" s="8" t="n">
        <v>4.6</v>
      </c>
      <c r="H66" s="9" t="s">
        <v>19</v>
      </c>
      <c r="I66" s="9"/>
      <c r="J66" s="11" t="s">
        <v>27</v>
      </c>
      <c r="K66" s="6"/>
    </row>
    <row r="67" customFormat="false" ht="12.8" hidden="false" customHeight="false" outlineLevel="0" collapsed="false">
      <c r="A67" s="5" t="s">
        <v>321</v>
      </c>
      <c r="B67" s="6" t="s">
        <v>322</v>
      </c>
      <c r="C67" s="6" t="s">
        <v>323</v>
      </c>
      <c r="D67" s="7" t="s">
        <v>324</v>
      </c>
      <c r="E67" s="6" t="s">
        <v>17</v>
      </c>
      <c r="F67" s="6" t="s">
        <v>325</v>
      </c>
      <c r="G67" s="8" t="n">
        <v>7.7</v>
      </c>
      <c r="H67" s="9" t="s">
        <v>119</v>
      </c>
      <c r="I67" s="9"/>
      <c r="J67" s="11" t="s">
        <v>27</v>
      </c>
      <c r="K67" s="6"/>
    </row>
    <row r="68" customFormat="false" ht="12.8" hidden="false" customHeight="false" outlineLevel="0" collapsed="false">
      <c r="A68" s="5" t="s">
        <v>326</v>
      </c>
      <c r="B68" s="6" t="s">
        <v>327</v>
      </c>
      <c r="C68" s="6" t="s">
        <v>328</v>
      </c>
      <c r="D68" s="7" t="s">
        <v>329</v>
      </c>
      <c r="E68" s="6" t="s">
        <v>74</v>
      </c>
      <c r="F68" s="6" t="s">
        <v>311</v>
      </c>
      <c r="G68" s="8" t="n">
        <v>1.818</v>
      </c>
      <c r="H68" s="9" t="s">
        <v>119</v>
      </c>
      <c r="I68" s="9"/>
      <c r="J68" s="11" t="s">
        <v>20</v>
      </c>
      <c r="K68" s="6"/>
    </row>
    <row r="69" customFormat="false" ht="12.8" hidden="false" customHeight="false" outlineLevel="0" collapsed="false">
      <c r="A69" s="5" t="s">
        <v>330</v>
      </c>
      <c r="B69" s="6" t="s">
        <v>331</v>
      </c>
      <c r="C69" s="6" t="s">
        <v>332</v>
      </c>
      <c r="D69" s="7" t="s">
        <v>329</v>
      </c>
      <c r="E69" s="6" t="s">
        <v>25</v>
      </c>
      <c r="F69" s="6" t="s">
        <v>235</v>
      </c>
      <c r="G69" s="8" t="s">
        <v>88</v>
      </c>
      <c r="H69" s="9" t="s">
        <v>119</v>
      </c>
      <c r="I69" s="9"/>
      <c r="J69" s="11" t="s">
        <v>27</v>
      </c>
      <c r="K69" s="6" t="s">
        <v>333</v>
      </c>
    </row>
    <row r="70" customFormat="false" ht="12.8" hidden="false" customHeight="false" outlineLevel="0" collapsed="false">
      <c r="A70" s="5" t="s">
        <v>334</v>
      </c>
      <c r="B70" s="6" t="s">
        <v>335</v>
      </c>
      <c r="C70" s="6" t="s">
        <v>336</v>
      </c>
      <c r="D70" s="7" t="s">
        <v>337</v>
      </c>
      <c r="E70" s="6" t="s">
        <v>17</v>
      </c>
      <c r="F70" s="6" t="s">
        <v>18</v>
      </c>
      <c r="G70" s="8" t="n">
        <v>3</v>
      </c>
      <c r="H70" s="9" t="s">
        <v>19</v>
      </c>
      <c r="I70" s="9"/>
      <c r="J70" s="11" t="s">
        <v>27</v>
      </c>
      <c r="K70" s="0"/>
    </row>
    <row r="71" customFormat="false" ht="12.8" hidden="false" customHeight="false" outlineLevel="0" collapsed="false">
      <c r="A71" s="5" t="s">
        <v>338</v>
      </c>
      <c r="B71" s="6" t="s">
        <v>339</v>
      </c>
      <c r="C71" s="6" t="s">
        <v>340</v>
      </c>
      <c r="D71" s="7" t="s">
        <v>341</v>
      </c>
      <c r="E71" s="6" t="s">
        <v>342</v>
      </c>
      <c r="F71" s="6" t="s">
        <v>343</v>
      </c>
      <c r="G71" s="8" t="n">
        <v>1.4</v>
      </c>
      <c r="H71" s="9" t="s">
        <v>19</v>
      </c>
      <c r="I71" s="9"/>
      <c r="J71" s="11" t="s">
        <v>27</v>
      </c>
      <c r="K71" s="6"/>
    </row>
    <row r="72" customFormat="false" ht="12.8" hidden="false" customHeight="false" outlineLevel="0" collapsed="false">
      <c r="A72" s="5" t="s">
        <v>344</v>
      </c>
      <c r="B72" s="6" t="s">
        <v>345</v>
      </c>
      <c r="C72" s="6" t="s">
        <v>346</v>
      </c>
      <c r="D72" s="7" t="s">
        <v>347</v>
      </c>
      <c r="E72" s="6" t="s">
        <v>17</v>
      </c>
      <c r="F72" s="6" t="s">
        <v>259</v>
      </c>
      <c r="G72" s="8" t="n">
        <v>3.3</v>
      </c>
      <c r="H72" s="9" t="s">
        <v>19</v>
      </c>
      <c r="I72" s="9"/>
      <c r="J72" s="11" t="s">
        <v>27</v>
      </c>
      <c r="K72" s="0"/>
    </row>
    <row r="73" customFormat="false" ht="12.8" hidden="false" customHeight="false" outlineLevel="0" collapsed="false">
      <c r="A73" s="5" t="s">
        <v>348</v>
      </c>
      <c r="B73" s="6" t="s">
        <v>349</v>
      </c>
      <c r="C73" s="6" t="s">
        <v>350</v>
      </c>
      <c r="D73" s="7" t="s">
        <v>347</v>
      </c>
      <c r="E73" s="6" t="s">
        <v>98</v>
      </c>
      <c r="F73" s="6" t="s">
        <v>118</v>
      </c>
      <c r="G73" s="8" t="n">
        <v>2.381</v>
      </c>
      <c r="H73" s="9" t="s">
        <v>119</v>
      </c>
      <c r="I73" s="9"/>
      <c r="J73" s="11" t="s">
        <v>27</v>
      </c>
      <c r="K73" s="6" t="s">
        <v>301</v>
      </c>
    </row>
    <row r="74" customFormat="false" ht="12.8" hidden="false" customHeight="false" outlineLevel="0" collapsed="false">
      <c r="A74" s="5" t="s">
        <v>351</v>
      </c>
      <c r="B74" s="6" t="s">
        <v>352</v>
      </c>
      <c r="C74" s="6" t="s">
        <v>353</v>
      </c>
      <c r="D74" s="7" t="s">
        <v>354</v>
      </c>
      <c r="E74" s="6" t="s">
        <v>98</v>
      </c>
      <c r="F74" s="6" t="s">
        <v>118</v>
      </c>
      <c r="G74" s="8" t="n">
        <v>2.381</v>
      </c>
      <c r="H74" s="9" t="s">
        <v>119</v>
      </c>
      <c r="I74" s="9"/>
      <c r="J74" s="11" t="s">
        <v>27</v>
      </c>
      <c r="K74" s="6"/>
    </row>
    <row r="75" customFormat="false" ht="12.8" hidden="false" customHeight="false" outlineLevel="0" collapsed="false">
      <c r="A75" s="5" t="s">
        <v>355</v>
      </c>
      <c r="B75" s="6" t="s">
        <v>356</v>
      </c>
      <c r="C75" s="6" t="s">
        <v>357</v>
      </c>
      <c r="D75" s="7" t="s">
        <v>354</v>
      </c>
      <c r="E75" s="6" t="s">
        <v>98</v>
      </c>
      <c r="F75" s="6" t="s">
        <v>118</v>
      </c>
      <c r="G75" s="8" t="n">
        <v>2.381</v>
      </c>
      <c r="H75" s="9" t="s">
        <v>119</v>
      </c>
      <c r="I75" s="9"/>
      <c r="J75" s="11" t="s">
        <v>20</v>
      </c>
      <c r="K75" s="6" t="s">
        <v>358</v>
      </c>
    </row>
    <row r="76" customFormat="false" ht="12.8" hidden="false" customHeight="false" outlineLevel="0" collapsed="false">
      <c r="A76" s="5" t="s">
        <v>359</v>
      </c>
      <c r="B76" s="6" t="s">
        <v>360</v>
      </c>
      <c r="C76" s="6" t="s">
        <v>361</v>
      </c>
      <c r="D76" s="7" t="s">
        <v>362</v>
      </c>
      <c r="E76" s="6" t="s">
        <v>98</v>
      </c>
      <c r="F76" s="6" t="s">
        <v>226</v>
      </c>
      <c r="G76" s="8" t="n">
        <v>4.4</v>
      </c>
      <c r="H76" s="9" t="s">
        <v>19</v>
      </c>
      <c r="I76" s="9"/>
      <c r="J76" s="11" t="s">
        <v>20</v>
      </c>
      <c r="K76" s="6" t="s">
        <v>125</v>
      </c>
    </row>
    <row r="77" customFormat="false" ht="12.8" hidden="false" customHeight="false" outlineLevel="0" collapsed="false">
      <c r="A77" s="5" t="s">
        <v>363</v>
      </c>
      <c r="B77" s="6" t="s">
        <v>364</v>
      </c>
      <c r="C77" s="6" t="s">
        <v>365</v>
      </c>
      <c r="D77" s="7" t="s">
        <v>366</v>
      </c>
      <c r="E77" s="6" t="s">
        <v>98</v>
      </c>
      <c r="F77" s="6" t="s">
        <v>367</v>
      </c>
      <c r="G77" s="8" t="n">
        <v>1.9</v>
      </c>
      <c r="H77" s="9" t="s">
        <v>19</v>
      </c>
      <c r="I77" s="9"/>
      <c r="J77" s="11" t="s">
        <v>20</v>
      </c>
      <c r="K77" s="0"/>
    </row>
    <row r="78" customFormat="false" ht="12.8" hidden="false" customHeight="false" outlineLevel="0" collapsed="false">
      <c r="A78" s="5" t="s">
        <v>368</v>
      </c>
      <c r="B78" s="6" t="s">
        <v>369</v>
      </c>
      <c r="C78" s="6" t="s">
        <v>370</v>
      </c>
      <c r="D78" s="7" t="s">
        <v>371</v>
      </c>
      <c r="E78" s="6" t="s">
        <v>25</v>
      </c>
      <c r="F78" s="6" t="s">
        <v>311</v>
      </c>
      <c r="G78" s="8" t="n">
        <v>1.818</v>
      </c>
      <c r="H78" s="9" t="s">
        <v>119</v>
      </c>
      <c r="I78" s="9"/>
      <c r="J78" s="11" t="s">
        <v>20</v>
      </c>
      <c r="K78" s="9" t="s">
        <v>182</v>
      </c>
    </row>
    <row r="79" customFormat="false" ht="12.8" hidden="false" customHeight="false" outlineLevel="0" collapsed="false">
      <c r="A79" s="5" t="s">
        <v>372</v>
      </c>
      <c r="B79" s="6" t="s">
        <v>373</v>
      </c>
      <c r="C79" s="6" t="s">
        <v>374</v>
      </c>
      <c r="D79" s="7" t="s">
        <v>371</v>
      </c>
      <c r="E79" s="6" t="s">
        <v>124</v>
      </c>
      <c r="F79" s="6" t="s">
        <v>235</v>
      </c>
      <c r="G79" s="8" t="s">
        <v>88</v>
      </c>
      <c r="H79" s="9" t="s">
        <v>119</v>
      </c>
      <c r="I79" s="9"/>
      <c r="J79" s="11" t="s">
        <v>20</v>
      </c>
      <c r="K79" s="19" t="s">
        <v>375</v>
      </c>
    </row>
    <row r="80" customFormat="false" ht="12.8" hidden="false" customHeight="false" outlineLevel="0" collapsed="false">
      <c r="A80" s="5" t="s">
        <v>376</v>
      </c>
      <c r="B80" s="6" t="s">
        <v>377</v>
      </c>
      <c r="C80" s="6" t="s">
        <v>378</v>
      </c>
      <c r="D80" s="7" t="s">
        <v>379</v>
      </c>
      <c r="E80" s="6" t="s">
        <v>130</v>
      </c>
      <c r="F80" s="6" t="s">
        <v>380</v>
      </c>
      <c r="G80" s="8" t="s">
        <v>88</v>
      </c>
      <c r="H80" s="9" t="s">
        <v>19</v>
      </c>
      <c r="I80" s="9"/>
      <c r="J80" s="11" t="s">
        <v>27</v>
      </c>
      <c r="K80" s="6"/>
    </row>
    <row r="81" customFormat="false" ht="12.8" hidden="false" customHeight="false" outlineLevel="0" collapsed="false">
      <c r="A81" s="5" t="s">
        <v>381</v>
      </c>
      <c r="B81" s="6" t="s">
        <v>382</v>
      </c>
      <c r="C81" s="6" t="s">
        <v>383</v>
      </c>
      <c r="D81" s="7" t="s">
        <v>384</v>
      </c>
      <c r="E81" s="6" t="s">
        <v>17</v>
      </c>
      <c r="F81" s="6" t="s">
        <v>118</v>
      </c>
      <c r="G81" s="8" t="n">
        <v>2.381</v>
      </c>
      <c r="H81" s="9" t="s">
        <v>119</v>
      </c>
      <c r="I81" s="9"/>
      <c r="J81" s="11" t="s">
        <v>27</v>
      </c>
      <c r="K81" s="6" t="s">
        <v>200</v>
      </c>
    </row>
    <row r="82" customFormat="false" ht="12.8" hidden="false" customHeight="false" outlineLevel="0" collapsed="false">
      <c r="A82" s="5" t="s">
        <v>385</v>
      </c>
      <c r="B82" s="6" t="s">
        <v>386</v>
      </c>
      <c r="C82" s="6" t="s">
        <v>387</v>
      </c>
      <c r="D82" s="7" t="s">
        <v>384</v>
      </c>
      <c r="E82" s="6" t="s">
        <v>98</v>
      </c>
      <c r="F82" s="6" t="s">
        <v>118</v>
      </c>
      <c r="G82" s="8" t="n">
        <v>2.381</v>
      </c>
      <c r="H82" s="9" t="s">
        <v>119</v>
      </c>
      <c r="I82" s="9"/>
      <c r="J82" s="11" t="s">
        <v>27</v>
      </c>
      <c r="K82" s="6" t="s">
        <v>388</v>
      </c>
    </row>
    <row r="83" customFormat="false" ht="12.8" hidden="false" customHeight="false" outlineLevel="0" collapsed="false">
      <c r="A83" s="5" t="s">
        <v>389</v>
      </c>
      <c r="B83" s="6" t="s">
        <v>390</v>
      </c>
      <c r="C83" s="6" t="s">
        <v>391</v>
      </c>
      <c r="D83" s="7" t="s">
        <v>392</v>
      </c>
      <c r="E83" s="6" t="s">
        <v>86</v>
      </c>
      <c r="F83" s="6" t="s">
        <v>393</v>
      </c>
      <c r="G83" s="8" t="n">
        <v>10.1</v>
      </c>
      <c r="H83" s="9" t="s">
        <v>19</v>
      </c>
      <c r="I83" s="9"/>
      <c r="J83" s="11" t="s">
        <v>20</v>
      </c>
      <c r="K83" s="6"/>
    </row>
    <row r="84" customFormat="false" ht="12.8" hidden="false" customHeight="false" outlineLevel="0" collapsed="false">
      <c r="A84" s="5" t="s">
        <v>394</v>
      </c>
      <c r="B84" s="6" t="s">
        <v>395</v>
      </c>
      <c r="C84" s="6" t="s">
        <v>396</v>
      </c>
      <c r="D84" s="7" t="s">
        <v>397</v>
      </c>
      <c r="E84" s="6" t="s">
        <v>98</v>
      </c>
      <c r="F84" s="6" t="s">
        <v>398</v>
      </c>
      <c r="G84" s="8" t="n">
        <v>2.3</v>
      </c>
      <c r="H84" s="9" t="s">
        <v>19</v>
      </c>
      <c r="I84" s="9"/>
      <c r="J84" s="11" t="s">
        <v>20</v>
      </c>
      <c r="K84" s="6"/>
    </row>
    <row r="85" customFormat="false" ht="12.8" hidden="false" customHeight="false" outlineLevel="0" collapsed="false">
      <c r="A85" s="5" t="s">
        <v>399</v>
      </c>
      <c r="B85" s="6" t="s">
        <v>400</v>
      </c>
      <c r="C85" s="6" t="s">
        <v>401</v>
      </c>
      <c r="D85" s="7" t="s">
        <v>397</v>
      </c>
      <c r="E85" s="6" t="s">
        <v>130</v>
      </c>
      <c r="F85" s="6" t="s">
        <v>18</v>
      </c>
      <c r="G85" s="8" t="n">
        <v>3</v>
      </c>
      <c r="H85" s="9" t="s">
        <v>19</v>
      </c>
      <c r="I85" s="9"/>
      <c r="J85" s="11" t="s">
        <v>27</v>
      </c>
      <c r="K85" s="6"/>
    </row>
    <row r="86" customFormat="false" ht="12.8" hidden="false" customHeight="false" outlineLevel="0" collapsed="false">
      <c r="A86" s="5" t="s">
        <v>402</v>
      </c>
      <c r="B86" s="6" t="s">
        <v>403</v>
      </c>
      <c r="C86" s="6" t="s">
        <v>404</v>
      </c>
      <c r="D86" s="7" t="s">
        <v>397</v>
      </c>
      <c r="E86" s="6" t="s">
        <v>17</v>
      </c>
      <c r="F86" s="6" t="s">
        <v>405</v>
      </c>
      <c r="G86" s="8" t="n">
        <v>1.4</v>
      </c>
      <c r="H86" s="9" t="s">
        <v>19</v>
      </c>
      <c r="I86" s="9"/>
      <c r="J86" s="11" t="s">
        <v>27</v>
      </c>
      <c r="K86" s="6"/>
    </row>
    <row r="87" customFormat="false" ht="12.8" hidden="false" customHeight="false" outlineLevel="0" collapsed="false">
      <c r="A87" s="5" t="s">
        <v>406</v>
      </c>
      <c r="B87" s="6" t="s">
        <v>407</v>
      </c>
      <c r="C87" s="6" t="s">
        <v>408</v>
      </c>
      <c r="D87" s="7" t="s">
        <v>397</v>
      </c>
      <c r="E87" s="6" t="s">
        <v>86</v>
      </c>
      <c r="F87" s="6" t="s">
        <v>311</v>
      </c>
      <c r="G87" s="8" t="n">
        <v>1.818</v>
      </c>
      <c r="H87" s="9" t="s">
        <v>119</v>
      </c>
      <c r="I87" s="9"/>
      <c r="J87" s="11" t="s">
        <v>20</v>
      </c>
      <c r="K87" s="6" t="s">
        <v>358</v>
      </c>
    </row>
    <row r="88" customFormat="false" ht="12.8" hidden="false" customHeight="false" outlineLevel="0" collapsed="false">
      <c r="A88" s="5" t="s">
        <v>409</v>
      </c>
      <c r="B88" s="6" t="s">
        <v>410</v>
      </c>
      <c r="C88" s="6" t="s">
        <v>411</v>
      </c>
      <c r="D88" s="7" t="s">
        <v>412</v>
      </c>
      <c r="E88" s="6" t="s">
        <v>281</v>
      </c>
      <c r="F88" s="6" t="s">
        <v>199</v>
      </c>
      <c r="G88" s="8" t="n">
        <v>3.6</v>
      </c>
      <c r="H88" s="9" t="s">
        <v>119</v>
      </c>
      <c r="I88" s="9"/>
      <c r="J88" s="11" t="s">
        <v>20</v>
      </c>
      <c r="K88" s="6"/>
    </row>
    <row r="89" customFormat="false" ht="12.8" hidden="false" customHeight="false" outlineLevel="0" collapsed="false">
      <c r="A89" s="5" t="s">
        <v>330</v>
      </c>
      <c r="B89" s="6" t="s">
        <v>413</v>
      </c>
      <c r="C89" s="6" t="s">
        <v>414</v>
      </c>
      <c r="D89" s="17" t="s">
        <v>415</v>
      </c>
      <c r="E89" s="6" t="s">
        <v>416</v>
      </c>
      <c r="F89" s="6" t="s">
        <v>311</v>
      </c>
      <c r="G89" s="8" t="n">
        <v>1.818</v>
      </c>
      <c r="H89" s="9" t="s">
        <v>119</v>
      </c>
      <c r="I89" s="9"/>
      <c r="J89" s="11" t="s">
        <v>20</v>
      </c>
      <c r="K89" s="6"/>
    </row>
    <row r="90" customFormat="false" ht="12.8" hidden="false" customHeight="false" outlineLevel="0" collapsed="false">
      <c r="A90" s="5" t="s">
        <v>417</v>
      </c>
      <c r="B90" s="6" t="s">
        <v>418</v>
      </c>
      <c r="C90" s="6" t="s">
        <v>419</v>
      </c>
      <c r="D90" s="7" t="s">
        <v>420</v>
      </c>
      <c r="E90" s="6" t="s">
        <v>98</v>
      </c>
      <c r="F90" s="6" t="s">
        <v>118</v>
      </c>
      <c r="G90" s="8" t="n">
        <v>2.381</v>
      </c>
      <c r="H90" s="9" t="s">
        <v>119</v>
      </c>
      <c r="I90" s="9"/>
      <c r="J90" s="11" t="s">
        <v>27</v>
      </c>
      <c r="K90" s="6" t="s">
        <v>200</v>
      </c>
    </row>
    <row r="91" customFormat="false" ht="12.8" hidden="false" customHeight="false" outlineLevel="0" collapsed="false">
      <c r="A91" s="5" t="s">
        <v>421</v>
      </c>
      <c r="B91" s="6" t="s">
        <v>422</v>
      </c>
      <c r="C91" s="6" t="s">
        <v>423</v>
      </c>
      <c r="D91" s="7" t="s">
        <v>424</v>
      </c>
      <c r="E91" s="6" t="s">
        <v>124</v>
      </c>
      <c r="F91" s="6" t="s">
        <v>425</v>
      </c>
      <c r="G91" s="8" t="n">
        <v>2.6</v>
      </c>
      <c r="H91" s="9" t="s">
        <v>19</v>
      </c>
      <c r="I91" s="9"/>
      <c r="J91" s="11" t="s">
        <v>20</v>
      </c>
      <c r="K91" s="6"/>
    </row>
    <row r="92" customFormat="false" ht="12.8" hidden="false" customHeight="false" outlineLevel="0" collapsed="false">
      <c r="A92" s="5" t="s">
        <v>426</v>
      </c>
      <c r="B92" s="6" t="s">
        <v>427</v>
      </c>
      <c r="C92" s="6" t="s">
        <v>428</v>
      </c>
      <c r="D92" s="7" t="s">
        <v>424</v>
      </c>
      <c r="E92" s="6" t="s">
        <v>130</v>
      </c>
      <c r="F92" s="6" t="s">
        <v>199</v>
      </c>
      <c r="G92" s="8" t="n">
        <v>3.6</v>
      </c>
      <c r="H92" s="9" t="s">
        <v>119</v>
      </c>
      <c r="I92" s="9"/>
      <c r="J92" s="11" t="s">
        <v>20</v>
      </c>
      <c r="K92" s="6"/>
    </row>
    <row r="93" customFormat="false" ht="12.8" hidden="false" customHeight="false" outlineLevel="0" collapsed="false">
      <c r="A93" s="5" t="s">
        <v>429</v>
      </c>
      <c r="B93" s="6" t="s">
        <v>430</v>
      </c>
      <c r="C93" s="6" t="s">
        <v>431</v>
      </c>
      <c r="D93" s="7" t="s">
        <v>432</v>
      </c>
      <c r="E93" s="6" t="s">
        <v>433</v>
      </c>
      <c r="F93" s="6" t="s">
        <v>434</v>
      </c>
      <c r="G93" s="8" t="s">
        <v>88</v>
      </c>
      <c r="H93" s="9" t="s">
        <v>19</v>
      </c>
      <c r="I93" s="9"/>
      <c r="J93" s="11" t="s">
        <v>20</v>
      </c>
      <c r="K93" s="6"/>
    </row>
    <row r="94" customFormat="false" ht="12.8" hidden="false" customHeight="false" outlineLevel="0" collapsed="false">
      <c r="A94" s="5" t="s">
        <v>435</v>
      </c>
      <c r="B94" s="6" t="s">
        <v>436</v>
      </c>
      <c r="C94" s="6" t="s">
        <v>437</v>
      </c>
      <c r="D94" s="7" t="s">
        <v>438</v>
      </c>
      <c r="E94" s="6" t="s">
        <v>439</v>
      </c>
      <c r="F94" s="6" t="s">
        <v>440</v>
      </c>
      <c r="G94" s="8" t="n">
        <v>1.4</v>
      </c>
      <c r="H94" s="9" t="s">
        <v>19</v>
      </c>
      <c r="I94" s="9"/>
      <c r="J94" s="11" t="s">
        <v>27</v>
      </c>
      <c r="K94" s="6"/>
    </row>
    <row r="95" customFormat="false" ht="12.8" hidden="false" customHeight="false" outlineLevel="0" collapsed="false">
      <c r="A95" s="5" t="s">
        <v>441</v>
      </c>
      <c r="B95" s="6" t="s">
        <v>442</v>
      </c>
      <c r="C95" s="6" t="s">
        <v>443</v>
      </c>
      <c r="D95" s="7" t="s">
        <v>444</v>
      </c>
      <c r="E95" s="6" t="s">
        <v>98</v>
      </c>
      <c r="F95" s="6" t="s">
        <v>118</v>
      </c>
      <c r="G95" s="8" t="n">
        <v>2.381</v>
      </c>
      <c r="H95" s="9" t="s">
        <v>119</v>
      </c>
      <c r="I95" s="9"/>
      <c r="J95" s="11" t="s">
        <v>27</v>
      </c>
      <c r="K95" s="6"/>
    </row>
    <row r="96" customFormat="false" ht="12.8" hidden="false" customHeight="false" outlineLevel="0" collapsed="false">
      <c r="A96" s="5" t="s">
        <v>445</v>
      </c>
      <c r="B96" s="6" t="s">
        <v>446</v>
      </c>
      <c r="C96" s="6" t="s">
        <v>447</v>
      </c>
      <c r="D96" s="7" t="s">
        <v>448</v>
      </c>
      <c r="E96" s="6" t="s">
        <v>25</v>
      </c>
      <c r="F96" s="6" t="s">
        <v>199</v>
      </c>
      <c r="G96" s="8" t="n">
        <v>3.6</v>
      </c>
      <c r="H96" s="9" t="s">
        <v>119</v>
      </c>
      <c r="I96" s="9"/>
      <c r="J96" s="11" t="s">
        <v>27</v>
      </c>
      <c r="K96" s="6" t="s">
        <v>449</v>
      </c>
    </row>
    <row r="97" customFormat="false" ht="12.8" hidden="false" customHeight="false" outlineLevel="0" collapsed="false">
      <c r="A97" s="5" t="s">
        <v>450</v>
      </c>
      <c r="B97" s="6" t="s">
        <v>451</v>
      </c>
      <c r="C97" s="6" t="s">
        <v>452</v>
      </c>
      <c r="D97" s="7" t="s">
        <v>453</v>
      </c>
      <c r="E97" s="6" t="s">
        <v>17</v>
      </c>
      <c r="F97" s="6" t="s">
        <v>311</v>
      </c>
      <c r="G97" s="8" t="n">
        <v>1.818</v>
      </c>
      <c r="H97" s="9" t="s">
        <v>119</v>
      </c>
      <c r="I97" s="9"/>
      <c r="J97" s="11" t="s">
        <v>20</v>
      </c>
      <c r="K97" s="6" t="s">
        <v>454</v>
      </c>
    </row>
    <row r="98" customFormat="false" ht="12.8" hidden="false" customHeight="false" outlineLevel="0" collapsed="false">
      <c r="A98" s="5" t="s">
        <v>455</v>
      </c>
      <c r="B98" s="6" t="s">
        <v>456</v>
      </c>
      <c r="C98" s="6" t="s">
        <v>457</v>
      </c>
      <c r="D98" s="7" t="s">
        <v>453</v>
      </c>
      <c r="E98" s="6" t="s">
        <v>98</v>
      </c>
      <c r="F98" s="6" t="s">
        <v>311</v>
      </c>
      <c r="G98" s="8" t="n">
        <v>1.818</v>
      </c>
      <c r="H98" s="9" t="s">
        <v>119</v>
      </c>
      <c r="I98" s="9"/>
      <c r="J98" s="11" t="s">
        <v>27</v>
      </c>
      <c r="K98" s="6" t="s">
        <v>200</v>
      </c>
    </row>
    <row r="99" customFormat="false" ht="12.8" hidden="false" customHeight="false" outlineLevel="0" collapsed="false">
      <c r="A99" s="5" t="s">
        <v>458</v>
      </c>
      <c r="B99" s="6" t="s">
        <v>459</v>
      </c>
      <c r="C99" s="6" t="s">
        <v>460</v>
      </c>
      <c r="D99" s="7" t="s">
        <v>453</v>
      </c>
      <c r="E99" s="6" t="s">
        <v>124</v>
      </c>
      <c r="F99" s="6" t="s">
        <v>311</v>
      </c>
      <c r="G99" s="8" t="n">
        <v>1.818</v>
      </c>
      <c r="H99" s="9" t="s">
        <v>119</v>
      </c>
      <c r="I99" s="9"/>
      <c r="J99" s="11" t="s">
        <v>27</v>
      </c>
      <c r="K99" s="6" t="s">
        <v>200</v>
      </c>
    </row>
    <row r="100" customFormat="false" ht="12.8" hidden="false" customHeight="false" outlineLevel="0" collapsed="false">
      <c r="A100" s="5" t="s">
        <v>461</v>
      </c>
      <c r="B100" s="6" t="s">
        <v>462</v>
      </c>
      <c r="C100" s="6" t="s">
        <v>463</v>
      </c>
      <c r="D100" s="7" t="s">
        <v>464</v>
      </c>
      <c r="E100" s="6" t="s">
        <v>17</v>
      </c>
      <c r="F100" s="6" t="s">
        <v>465</v>
      </c>
      <c r="G100" s="8" t="n">
        <v>1.701</v>
      </c>
      <c r="H100" s="9" t="s">
        <v>119</v>
      </c>
      <c r="I100" s="9"/>
      <c r="J100" s="11" t="s">
        <v>27</v>
      </c>
      <c r="K100" s="19" t="s">
        <v>466</v>
      </c>
    </row>
    <row r="101" customFormat="false" ht="12.8" hidden="false" customHeight="false" outlineLevel="0" collapsed="false">
      <c r="A101" s="5" t="s">
        <v>467</v>
      </c>
      <c r="B101" s="6" t="s">
        <v>468</v>
      </c>
      <c r="C101" s="6" t="s">
        <v>469</v>
      </c>
      <c r="D101" s="7" t="s">
        <v>470</v>
      </c>
      <c r="E101" s="6" t="s">
        <v>471</v>
      </c>
      <c r="F101" s="6" t="s">
        <v>472</v>
      </c>
      <c r="G101" s="8" t="n">
        <v>2.2</v>
      </c>
      <c r="H101" s="9" t="s">
        <v>119</v>
      </c>
      <c r="I101" s="9"/>
      <c r="J101" s="11" t="s">
        <v>20</v>
      </c>
      <c r="K101" s="6"/>
    </row>
    <row r="102" customFormat="false" ht="12.8" hidden="false" customHeight="false" outlineLevel="0" collapsed="false">
      <c r="A102" s="5" t="s">
        <v>473</v>
      </c>
      <c r="B102" s="6" t="s">
        <v>474</v>
      </c>
      <c r="C102" s="6" t="s">
        <v>475</v>
      </c>
      <c r="D102" s="7" t="s">
        <v>476</v>
      </c>
      <c r="E102" s="6" t="s">
        <v>25</v>
      </c>
      <c r="F102" s="6" t="s">
        <v>149</v>
      </c>
      <c r="G102" s="8" t="n">
        <v>1.3</v>
      </c>
      <c r="H102" s="9" t="s">
        <v>19</v>
      </c>
      <c r="I102" s="9"/>
      <c r="J102" s="11" t="s">
        <v>20</v>
      </c>
      <c r="K102" s="6" t="s">
        <v>477</v>
      </c>
    </row>
    <row r="103" customFormat="false" ht="12.8" hidden="false" customHeight="false" outlineLevel="0" collapsed="false">
      <c r="A103" s="5" t="s">
        <v>478</v>
      </c>
      <c r="B103" s="6" t="s">
        <v>479</v>
      </c>
      <c r="C103" s="6" t="s">
        <v>480</v>
      </c>
      <c r="D103" s="7" t="s">
        <v>481</v>
      </c>
      <c r="E103" s="6" t="s">
        <v>130</v>
      </c>
      <c r="F103" s="6" t="s">
        <v>482</v>
      </c>
      <c r="G103" s="8" t="n">
        <v>2.4</v>
      </c>
      <c r="H103" s="9" t="s">
        <v>19</v>
      </c>
      <c r="I103" s="9"/>
      <c r="J103" s="11" t="s">
        <v>27</v>
      </c>
      <c r="K103" s="6"/>
    </row>
    <row r="104" customFormat="false" ht="12.8" hidden="false" customHeight="false" outlineLevel="0" collapsed="false">
      <c r="A104" s="5" t="s">
        <v>483</v>
      </c>
      <c r="B104" s="6" t="s">
        <v>484</v>
      </c>
      <c r="C104" s="6" t="s">
        <v>485</v>
      </c>
      <c r="D104" s="7" t="s">
        <v>481</v>
      </c>
      <c r="E104" s="6" t="s">
        <v>51</v>
      </c>
      <c r="F104" s="6" t="s">
        <v>486</v>
      </c>
      <c r="G104" s="8" t="n">
        <v>8</v>
      </c>
      <c r="H104" s="9" t="s">
        <v>19</v>
      </c>
      <c r="I104" s="9"/>
      <c r="J104" s="11" t="s">
        <v>20</v>
      </c>
      <c r="K104" s="6" t="s">
        <v>487</v>
      </c>
    </row>
    <row r="105" customFormat="false" ht="12.8" hidden="false" customHeight="false" outlineLevel="0" collapsed="false">
      <c r="A105" s="5" t="s">
        <v>488</v>
      </c>
      <c r="B105" s="6" t="s">
        <v>489</v>
      </c>
      <c r="C105" s="6" t="s">
        <v>490</v>
      </c>
      <c r="D105" s="7" t="s">
        <v>491</v>
      </c>
      <c r="E105" s="6" t="s">
        <v>217</v>
      </c>
      <c r="F105" s="6" t="s">
        <v>492</v>
      </c>
      <c r="G105" s="8" t="n">
        <v>2.6</v>
      </c>
      <c r="H105" s="9" t="s">
        <v>19</v>
      </c>
      <c r="I105" s="9"/>
      <c r="J105" s="11" t="s">
        <v>20</v>
      </c>
      <c r="K105" s="6"/>
    </row>
    <row r="106" customFormat="false" ht="12.8" hidden="false" customHeight="false" outlineLevel="0" collapsed="false">
      <c r="A106" s="5" t="s">
        <v>493</v>
      </c>
      <c r="B106" s="6" t="s">
        <v>494</v>
      </c>
      <c r="C106" s="6" t="s">
        <v>495</v>
      </c>
      <c r="D106" s="7" t="s">
        <v>491</v>
      </c>
      <c r="E106" s="6" t="s">
        <v>51</v>
      </c>
      <c r="F106" s="6" t="s">
        <v>18</v>
      </c>
      <c r="G106" s="8" t="n">
        <v>3</v>
      </c>
      <c r="H106" s="9" t="s">
        <v>19</v>
      </c>
      <c r="I106" s="9"/>
      <c r="J106" s="11" t="s">
        <v>27</v>
      </c>
      <c r="K106" s="6"/>
    </row>
    <row r="107" customFormat="false" ht="12.8" hidden="false" customHeight="false" outlineLevel="0" collapsed="false">
      <c r="A107" s="5" t="s">
        <v>496</v>
      </c>
      <c r="B107" s="6" t="s">
        <v>497</v>
      </c>
      <c r="C107" s="6" t="s">
        <v>498</v>
      </c>
      <c r="D107" s="7" t="s">
        <v>499</v>
      </c>
      <c r="E107" s="6" t="s">
        <v>17</v>
      </c>
      <c r="F107" s="6" t="s">
        <v>500</v>
      </c>
      <c r="G107" s="8" t="n">
        <v>5.5</v>
      </c>
      <c r="H107" s="9" t="s">
        <v>19</v>
      </c>
      <c r="I107" s="9"/>
      <c r="J107" s="11" t="s">
        <v>20</v>
      </c>
      <c r="K107" s="6" t="s">
        <v>501</v>
      </c>
    </row>
    <row r="108" customFormat="false" ht="12.8" hidden="false" customHeight="false" outlineLevel="0" collapsed="false">
      <c r="A108" s="5" t="s">
        <v>502</v>
      </c>
      <c r="B108" s="6" t="s">
        <v>503</v>
      </c>
      <c r="C108" s="6" t="s">
        <v>504</v>
      </c>
      <c r="D108" s="7" t="s">
        <v>505</v>
      </c>
      <c r="E108" s="6" t="s">
        <v>25</v>
      </c>
      <c r="F108" s="6" t="s">
        <v>506</v>
      </c>
      <c r="G108" s="8" t="n">
        <v>1.3</v>
      </c>
      <c r="H108" s="9" t="s">
        <v>119</v>
      </c>
      <c r="I108" s="9"/>
      <c r="J108" s="11" t="s">
        <v>27</v>
      </c>
      <c r="K108" s="6" t="s">
        <v>501</v>
      </c>
    </row>
    <row r="109" customFormat="false" ht="12.8" hidden="false" customHeight="false" outlineLevel="0" collapsed="false">
      <c r="A109" s="5" t="s">
        <v>507</v>
      </c>
      <c r="B109" s="6" t="s">
        <v>508</v>
      </c>
      <c r="C109" s="6" t="s">
        <v>509</v>
      </c>
      <c r="D109" s="17" t="s">
        <v>510</v>
      </c>
      <c r="E109" s="6" t="s">
        <v>74</v>
      </c>
      <c r="F109" s="6" t="s">
        <v>311</v>
      </c>
      <c r="G109" s="18"/>
      <c r="H109" s="9" t="s">
        <v>119</v>
      </c>
      <c r="I109" s="9"/>
      <c r="J109" s="11" t="s">
        <v>27</v>
      </c>
      <c r="K109" s="6"/>
    </row>
    <row r="110" customFormat="false" ht="12.8" hidden="false" customHeight="false" outlineLevel="0" collapsed="false">
      <c r="A110" s="5" t="s">
        <v>511</v>
      </c>
      <c r="B110" s="6" t="s">
        <v>512</v>
      </c>
      <c r="C110" s="6" t="s">
        <v>513</v>
      </c>
      <c r="D110" s="7" t="s">
        <v>514</v>
      </c>
      <c r="E110" s="6" t="s">
        <v>25</v>
      </c>
      <c r="F110" s="6" t="s">
        <v>515</v>
      </c>
      <c r="G110" s="8" t="n">
        <v>3.3</v>
      </c>
      <c r="H110" s="9" t="s">
        <v>19</v>
      </c>
      <c r="I110" s="9"/>
      <c r="J110" s="11" t="s">
        <v>20</v>
      </c>
      <c r="K110" s="6"/>
    </row>
    <row r="111" customFormat="false" ht="12.8" hidden="false" customHeight="false" outlineLevel="0" collapsed="false">
      <c r="A111" s="5" t="s">
        <v>516</v>
      </c>
      <c r="B111" s="6" t="s">
        <v>517</v>
      </c>
      <c r="C111" s="6" t="s">
        <v>518</v>
      </c>
      <c r="D111" s="7" t="s">
        <v>519</v>
      </c>
      <c r="E111" s="6" t="s">
        <v>520</v>
      </c>
      <c r="F111" s="6" t="s">
        <v>311</v>
      </c>
      <c r="G111" s="8" t="n">
        <v>1.818</v>
      </c>
      <c r="H111" s="9" t="s">
        <v>119</v>
      </c>
      <c r="I111" s="9"/>
      <c r="J111" s="11" t="s">
        <v>20</v>
      </c>
      <c r="K111" s="6"/>
    </row>
    <row r="112" customFormat="false" ht="12.8" hidden="false" customHeight="false" outlineLevel="0" collapsed="false">
      <c r="A112" s="5" t="s">
        <v>521</v>
      </c>
      <c r="B112" s="6" t="s">
        <v>522</v>
      </c>
      <c r="C112" s="6" t="s">
        <v>523</v>
      </c>
      <c r="D112" s="7" t="s">
        <v>524</v>
      </c>
      <c r="E112" s="6" t="s">
        <v>17</v>
      </c>
      <c r="F112" s="6" t="s">
        <v>405</v>
      </c>
      <c r="G112" s="8" t="n">
        <v>1.4</v>
      </c>
      <c r="H112" s="9" t="s">
        <v>19</v>
      </c>
      <c r="I112" s="9"/>
      <c r="J112" s="11" t="s">
        <v>27</v>
      </c>
      <c r="K112" s="6" t="s">
        <v>200</v>
      </c>
    </row>
    <row r="113" customFormat="false" ht="12.8" hidden="false" customHeight="false" outlineLevel="0" collapsed="false">
      <c r="A113" s="5" t="s">
        <v>525</v>
      </c>
      <c r="B113" s="6" t="s">
        <v>526</v>
      </c>
      <c r="C113" s="6" t="s">
        <v>527</v>
      </c>
      <c r="D113" s="7" t="s">
        <v>528</v>
      </c>
      <c r="E113" s="6" t="s">
        <v>17</v>
      </c>
      <c r="F113" s="6" t="s">
        <v>311</v>
      </c>
      <c r="G113" s="8" t="n">
        <v>1.818</v>
      </c>
      <c r="H113" s="9" t="s">
        <v>119</v>
      </c>
      <c r="I113" s="9"/>
      <c r="J113" s="11" t="s">
        <v>20</v>
      </c>
      <c r="K113" s="6" t="s">
        <v>529</v>
      </c>
    </row>
    <row r="114" customFormat="false" ht="12.8" hidden="false" customHeight="false" outlineLevel="0" collapsed="false">
      <c r="A114" s="5" t="s">
        <v>530</v>
      </c>
      <c r="B114" s="6" t="s">
        <v>531</v>
      </c>
      <c r="C114" s="6" t="s">
        <v>532</v>
      </c>
      <c r="D114" s="7" t="s">
        <v>528</v>
      </c>
      <c r="E114" s="6" t="s">
        <v>25</v>
      </c>
      <c r="F114" s="6" t="s">
        <v>506</v>
      </c>
      <c r="G114" s="8" t="n">
        <v>1.3</v>
      </c>
      <c r="H114" s="9" t="s">
        <v>119</v>
      </c>
      <c r="I114" s="9"/>
      <c r="J114" s="11" t="s">
        <v>20</v>
      </c>
      <c r="K114" s="19" t="s">
        <v>501</v>
      </c>
    </row>
    <row r="115" customFormat="false" ht="12.8" hidden="false" customHeight="false" outlineLevel="0" collapsed="false">
      <c r="A115" s="5" t="s">
        <v>533</v>
      </c>
      <c r="B115" s="6" t="s">
        <v>534</v>
      </c>
      <c r="C115" s="6" t="s">
        <v>535</v>
      </c>
      <c r="D115" s="7" t="s">
        <v>536</v>
      </c>
      <c r="E115" s="6" t="s">
        <v>520</v>
      </c>
      <c r="F115" s="6" t="s">
        <v>311</v>
      </c>
      <c r="G115" s="8" t="n">
        <v>1.818</v>
      </c>
      <c r="H115" s="9" t="s">
        <v>119</v>
      </c>
      <c r="I115" s="9"/>
      <c r="J115" s="11" t="s">
        <v>20</v>
      </c>
      <c r="K115" s="6"/>
    </row>
    <row r="116" customFormat="false" ht="12.8" hidden="false" customHeight="false" outlineLevel="0" collapsed="false">
      <c r="A116" s="5" t="s">
        <v>537</v>
      </c>
      <c r="B116" s="6" t="s">
        <v>538</v>
      </c>
      <c r="C116" s="6" t="s">
        <v>539</v>
      </c>
      <c r="D116" s="7" t="s">
        <v>540</v>
      </c>
      <c r="E116" s="6" t="s">
        <v>86</v>
      </c>
      <c r="F116" s="6" t="s">
        <v>541</v>
      </c>
      <c r="G116" s="8" t="n">
        <v>4.663</v>
      </c>
      <c r="H116" s="9" t="s">
        <v>19</v>
      </c>
      <c r="I116" s="9"/>
      <c r="J116" s="11" t="s">
        <v>27</v>
      </c>
      <c r="K116" s="6"/>
    </row>
    <row r="117" customFormat="false" ht="12.8" hidden="false" customHeight="false" outlineLevel="0" collapsed="false">
      <c r="A117" s="5" t="s">
        <v>542</v>
      </c>
      <c r="B117" s="6" t="s">
        <v>543</v>
      </c>
      <c r="C117" s="6" t="s">
        <v>544</v>
      </c>
      <c r="D117" s="7" t="s">
        <v>540</v>
      </c>
      <c r="E117" s="6" t="s">
        <v>25</v>
      </c>
      <c r="F117" s="6" t="s">
        <v>545</v>
      </c>
      <c r="G117" s="8" t="n">
        <v>4.4</v>
      </c>
      <c r="H117" s="9" t="s">
        <v>19</v>
      </c>
      <c r="I117" s="9"/>
      <c r="J117" s="11" t="s">
        <v>27</v>
      </c>
      <c r="K117" s="6"/>
    </row>
    <row r="118" customFormat="false" ht="12.8" hidden="false" customHeight="false" outlineLevel="0" collapsed="false">
      <c r="A118" s="5" t="s">
        <v>546</v>
      </c>
      <c r="B118" s="6" t="s">
        <v>547</v>
      </c>
      <c r="C118" s="6" t="s">
        <v>548</v>
      </c>
      <c r="D118" s="7" t="s">
        <v>540</v>
      </c>
      <c r="E118" s="6" t="s">
        <v>25</v>
      </c>
      <c r="F118" s="6" t="s">
        <v>193</v>
      </c>
      <c r="G118" s="8" t="n">
        <v>1</v>
      </c>
      <c r="H118" s="9" t="s">
        <v>119</v>
      </c>
      <c r="I118" s="9"/>
      <c r="J118" s="11" t="s">
        <v>27</v>
      </c>
      <c r="K118" s="6"/>
    </row>
    <row r="119" customFormat="false" ht="12.8" hidden="false" customHeight="false" outlineLevel="0" collapsed="false">
      <c r="A119" s="5" t="s">
        <v>549</v>
      </c>
      <c r="B119" s="6" t="s">
        <v>550</v>
      </c>
      <c r="C119" s="6" t="s">
        <v>551</v>
      </c>
      <c r="D119" s="7" t="s">
        <v>552</v>
      </c>
      <c r="E119" s="6" t="s">
        <v>553</v>
      </c>
      <c r="F119" s="6" t="s">
        <v>311</v>
      </c>
      <c r="G119" s="8" t="n">
        <v>1.818</v>
      </c>
      <c r="H119" s="9" t="s">
        <v>119</v>
      </c>
      <c r="I119" s="9"/>
      <c r="J119" s="11" t="s">
        <v>20</v>
      </c>
      <c r="K119" s="6"/>
    </row>
    <row r="120" customFormat="false" ht="12.8" hidden="false" customHeight="false" outlineLevel="0" collapsed="false">
      <c r="A120" s="5" t="s">
        <v>554</v>
      </c>
      <c r="B120" s="6" t="s">
        <v>555</v>
      </c>
      <c r="C120" s="6" t="s">
        <v>556</v>
      </c>
      <c r="D120" s="7" t="s">
        <v>557</v>
      </c>
      <c r="E120" s="6" t="s">
        <v>51</v>
      </c>
      <c r="F120" s="6" t="s">
        <v>18</v>
      </c>
      <c r="G120" s="8" t="n">
        <v>3</v>
      </c>
      <c r="H120" s="9" t="s">
        <v>19</v>
      </c>
      <c r="I120" s="9"/>
      <c r="J120" s="11" t="s">
        <v>27</v>
      </c>
      <c r="K120" s="6"/>
    </row>
    <row r="121" customFormat="false" ht="12.8" hidden="false" customHeight="false" outlineLevel="0" collapsed="false">
      <c r="A121" s="5" t="s">
        <v>558</v>
      </c>
      <c r="B121" s="6" t="s">
        <v>559</v>
      </c>
      <c r="C121" s="6" t="s">
        <v>560</v>
      </c>
      <c r="D121" s="7" t="s">
        <v>561</v>
      </c>
      <c r="E121" s="6" t="s">
        <v>281</v>
      </c>
      <c r="F121" s="6" t="s">
        <v>562</v>
      </c>
      <c r="G121" s="8" t="n">
        <v>2.7</v>
      </c>
      <c r="H121" s="9" t="s">
        <v>19</v>
      </c>
      <c r="I121" s="9"/>
      <c r="J121" s="11" t="s">
        <v>27</v>
      </c>
      <c r="K121" s="6"/>
    </row>
    <row r="122" customFormat="false" ht="12.8" hidden="false" customHeight="false" outlineLevel="0" collapsed="false">
      <c r="A122" s="5" t="s">
        <v>563</v>
      </c>
      <c r="B122" s="6" t="s">
        <v>564</v>
      </c>
      <c r="C122" s="6" t="s">
        <v>565</v>
      </c>
      <c r="D122" s="7" t="s">
        <v>566</v>
      </c>
      <c r="E122" s="6" t="s">
        <v>98</v>
      </c>
      <c r="F122" s="6" t="s">
        <v>398</v>
      </c>
      <c r="G122" s="8" t="n">
        <v>2.3</v>
      </c>
      <c r="H122" s="9" t="s">
        <v>19</v>
      </c>
      <c r="I122" s="9"/>
      <c r="J122" s="11" t="s">
        <v>27</v>
      </c>
      <c r="K122" s="6"/>
    </row>
    <row r="123" customFormat="false" ht="12.8" hidden="false" customHeight="false" outlineLevel="0" collapsed="false">
      <c r="A123" s="5" t="s">
        <v>567</v>
      </c>
      <c r="B123" s="6" t="s">
        <v>568</v>
      </c>
      <c r="C123" s="6" t="s">
        <v>569</v>
      </c>
      <c r="D123" s="7" t="s">
        <v>570</v>
      </c>
      <c r="E123" s="6" t="s">
        <v>25</v>
      </c>
      <c r="F123" s="6" t="s">
        <v>571</v>
      </c>
      <c r="G123" s="8" t="n">
        <v>1.2</v>
      </c>
      <c r="H123" s="9" t="s">
        <v>19</v>
      </c>
      <c r="I123" s="9"/>
      <c r="J123" s="11" t="s">
        <v>27</v>
      </c>
      <c r="K123" s="6" t="s">
        <v>572</v>
      </c>
    </row>
    <row r="124" customFormat="false" ht="12.8" hidden="false" customHeight="false" outlineLevel="0" collapsed="false">
      <c r="A124" s="5" t="s">
        <v>573</v>
      </c>
      <c r="B124" s="6" t="s">
        <v>574</v>
      </c>
      <c r="C124" s="6" t="s">
        <v>575</v>
      </c>
      <c r="D124" s="7" t="s">
        <v>576</v>
      </c>
      <c r="E124" s="6" t="s">
        <v>17</v>
      </c>
      <c r="F124" s="6" t="s">
        <v>226</v>
      </c>
      <c r="G124" s="8" t="n">
        <v>4.4</v>
      </c>
      <c r="H124" s="9" t="s">
        <v>19</v>
      </c>
      <c r="I124" s="9"/>
      <c r="J124" s="11" t="s">
        <v>27</v>
      </c>
      <c r="K124" s="6"/>
    </row>
    <row r="125" customFormat="false" ht="12.8" hidden="false" customHeight="false" outlineLevel="0" collapsed="false">
      <c r="A125" s="5" t="s">
        <v>577</v>
      </c>
      <c r="B125" s="6" t="s">
        <v>578</v>
      </c>
      <c r="C125" s="6" t="s">
        <v>579</v>
      </c>
      <c r="D125" s="7" t="s">
        <v>576</v>
      </c>
      <c r="E125" s="6" t="s">
        <v>187</v>
      </c>
      <c r="F125" s="6" t="s">
        <v>580</v>
      </c>
      <c r="G125" s="8" t="n">
        <v>0.559</v>
      </c>
      <c r="H125" s="9" t="s">
        <v>19</v>
      </c>
      <c r="I125" s="9"/>
      <c r="J125" s="11" t="s">
        <v>20</v>
      </c>
      <c r="K125" s="6" t="s">
        <v>581</v>
      </c>
    </row>
    <row r="126" customFormat="false" ht="12.8" hidden="false" customHeight="false" outlineLevel="0" collapsed="false">
      <c r="A126" s="5" t="s">
        <v>582</v>
      </c>
      <c r="B126" s="6" t="s">
        <v>583</v>
      </c>
      <c r="C126" s="6" t="s">
        <v>584</v>
      </c>
      <c r="D126" s="7" t="s">
        <v>585</v>
      </c>
      <c r="E126" s="6" t="s">
        <v>98</v>
      </c>
      <c r="F126" s="6" t="s">
        <v>311</v>
      </c>
      <c r="G126" s="8" t="n">
        <v>1.818</v>
      </c>
      <c r="H126" s="9" t="s">
        <v>119</v>
      </c>
      <c r="I126" s="9"/>
      <c r="J126" s="11" t="s">
        <v>20</v>
      </c>
      <c r="K126" s="6" t="s">
        <v>586</v>
      </c>
    </row>
    <row r="127" customFormat="false" ht="12.8" hidden="false" customHeight="false" outlineLevel="0" collapsed="false">
      <c r="A127" s="5" t="s">
        <v>587</v>
      </c>
      <c r="B127" s="6" t="s">
        <v>588</v>
      </c>
      <c r="C127" s="6" t="s">
        <v>589</v>
      </c>
      <c r="D127" s="7" t="s">
        <v>585</v>
      </c>
      <c r="E127" s="6" t="s">
        <v>74</v>
      </c>
      <c r="F127" s="6" t="s">
        <v>311</v>
      </c>
      <c r="G127" s="8" t="n">
        <v>1.818</v>
      </c>
      <c r="H127" s="9" t="s">
        <v>119</v>
      </c>
      <c r="I127" s="9"/>
      <c r="J127" s="11" t="s">
        <v>27</v>
      </c>
      <c r="K127" s="6"/>
    </row>
    <row r="128" customFormat="false" ht="12.8" hidden="false" customHeight="false" outlineLevel="0" collapsed="false">
      <c r="A128" s="5" t="s">
        <v>590</v>
      </c>
      <c r="B128" s="6" t="s">
        <v>591</v>
      </c>
      <c r="C128" s="6" t="s">
        <v>592</v>
      </c>
      <c r="D128" s="7" t="s">
        <v>593</v>
      </c>
      <c r="E128" s="6" t="s">
        <v>98</v>
      </c>
      <c r="F128" s="6" t="s">
        <v>311</v>
      </c>
      <c r="G128" s="8" t="n">
        <v>1.818</v>
      </c>
      <c r="H128" s="9" t="s">
        <v>119</v>
      </c>
      <c r="I128" s="9"/>
      <c r="J128" s="11" t="s">
        <v>20</v>
      </c>
      <c r="K128" s="6"/>
    </row>
    <row r="129" customFormat="false" ht="12.8" hidden="false" customHeight="false" outlineLevel="0" collapsed="false">
      <c r="A129" s="5" t="s">
        <v>594</v>
      </c>
      <c r="B129" s="6" t="s">
        <v>595</v>
      </c>
      <c r="C129" s="6" t="s">
        <v>596</v>
      </c>
      <c r="D129" s="7" t="s">
        <v>597</v>
      </c>
      <c r="E129" s="6" t="s">
        <v>98</v>
      </c>
      <c r="F129" s="6" t="s">
        <v>118</v>
      </c>
      <c r="G129" s="8" t="n">
        <v>2.381</v>
      </c>
      <c r="H129" s="9" t="s">
        <v>119</v>
      </c>
      <c r="I129" s="9"/>
      <c r="J129" s="11" t="s">
        <v>20</v>
      </c>
      <c r="K129" s="6"/>
    </row>
    <row r="130" customFormat="false" ht="12.8" hidden="false" customHeight="false" outlineLevel="0" collapsed="false">
      <c r="A130" s="5" t="s">
        <v>598</v>
      </c>
      <c r="B130" s="6" t="s">
        <v>599</v>
      </c>
      <c r="C130" s="6" t="s">
        <v>600</v>
      </c>
      <c r="D130" s="7" t="s">
        <v>601</v>
      </c>
      <c r="E130" s="6" t="s">
        <v>25</v>
      </c>
      <c r="F130" s="6" t="s">
        <v>602</v>
      </c>
      <c r="G130" s="8" t="s">
        <v>88</v>
      </c>
      <c r="H130" s="9" t="s">
        <v>19</v>
      </c>
      <c r="I130" s="9"/>
      <c r="J130" s="11" t="s">
        <v>20</v>
      </c>
      <c r="K130" s="6"/>
    </row>
    <row r="131" customFormat="false" ht="12.8" hidden="false" customHeight="false" outlineLevel="0" collapsed="false">
      <c r="A131" s="5" t="s">
        <v>603</v>
      </c>
      <c r="B131" s="6" t="s">
        <v>604</v>
      </c>
      <c r="C131" s="6" t="s">
        <v>605</v>
      </c>
      <c r="D131" s="7" t="s">
        <v>606</v>
      </c>
      <c r="E131" s="6" t="s">
        <v>520</v>
      </c>
      <c r="F131" s="6" t="s">
        <v>311</v>
      </c>
      <c r="G131" s="8" t="n">
        <v>1.818</v>
      </c>
      <c r="H131" s="9" t="s">
        <v>119</v>
      </c>
      <c r="I131" s="9"/>
      <c r="J131" s="11" t="s">
        <v>20</v>
      </c>
      <c r="K131" s="6"/>
    </row>
    <row r="132" customFormat="false" ht="12.8" hidden="false" customHeight="false" outlineLevel="0" collapsed="false">
      <c r="A132" s="5" t="s">
        <v>607</v>
      </c>
      <c r="B132" s="6" t="s">
        <v>608</v>
      </c>
      <c r="C132" s="6" t="s">
        <v>609</v>
      </c>
      <c r="D132" s="7" t="s">
        <v>610</v>
      </c>
      <c r="E132" s="6" t="s">
        <v>17</v>
      </c>
      <c r="F132" s="6" t="s">
        <v>611</v>
      </c>
      <c r="G132" s="8" t="n">
        <v>3.4</v>
      </c>
      <c r="H132" s="9" t="s">
        <v>119</v>
      </c>
      <c r="I132" s="9"/>
      <c r="J132" s="11" t="s">
        <v>27</v>
      </c>
      <c r="K132" s="6"/>
    </row>
    <row r="133" customFormat="false" ht="12.8" hidden="false" customHeight="false" outlineLevel="0" collapsed="false">
      <c r="A133" s="5" t="s">
        <v>612</v>
      </c>
      <c r="B133" s="6" t="s">
        <v>613</v>
      </c>
      <c r="C133" s="6" t="s">
        <v>614</v>
      </c>
      <c r="D133" s="7" t="s">
        <v>615</v>
      </c>
      <c r="E133" s="6" t="s">
        <v>98</v>
      </c>
      <c r="F133" s="6" t="s">
        <v>616</v>
      </c>
      <c r="G133" s="8" t="n">
        <v>5.2</v>
      </c>
      <c r="H133" s="9" t="s">
        <v>19</v>
      </c>
      <c r="I133" s="9"/>
      <c r="J133" s="11" t="s">
        <v>27</v>
      </c>
      <c r="K133" s="6"/>
    </row>
    <row r="134" customFormat="false" ht="12.8" hidden="false" customHeight="false" outlineLevel="0" collapsed="false">
      <c r="A134" s="5" t="s">
        <v>617</v>
      </c>
      <c r="B134" s="6" t="s">
        <v>618</v>
      </c>
      <c r="C134" s="6" t="s">
        <v>619</v>
      </c>
      <c r="D134" s="7" t="s">
        <v>620</v>
      </c>
      <c r="E134" s="6" t="s">
        <v>51</v>
      </c>
      <c r="F134" s="6" t="s">
        <v>621</v>
      </c>
      <c r="G134" s="8" t="n">
        <v>2.5</v>
      </c>
      <c r="H134" s="9" t="s">
        <v>19</v>
      </c>
      <c r="I134" s="9"/>
      <c r="J134" s="11" t="s">
        <v>27</v>
      </c>
      <c r="K134" s="6"/>
    </row>
    <row r="135" customFormat="false" ht="12.8" hidden="false" customHeight="false" outlineLevel="0" collapsed="false">
      <c r="A135" s="5" t="s">
        <v>622</v>
      </c>
      <c r="B135" s="6" t="s">
        <v>623</v>
      </c>
      <c r="C135" s="6" t="s">
        <v>624</v>
      </c>
      <c r="D135" s="7" t="s">
        <v>620</v>
      </c>
      <c r="E135" s="6" t="s">
        <v>51</v>
      </c>
      <c r="F135" s="6" t="s">
        <v>625</v>
      </c>
      <c r="G135" s="8" t="n">
        <v>3.4</v>
      </c>
      <c r="H135" s="9" t="s">
        <v>19</v>
      </c>
      <c r="I135" s="9"/>
      <c r="J135" s="11" t="s">
        <v>27</v>
      </c>
      <c r="K135" s="6"/>
    </row>
    <row r="136" customFormat="false" ht="12.8" hidden="false" customHeight="false" outlineLevel="0" collapsed="false">
      <c r="A136" s="5" t="s">
        <v>626</v>
      </c>
      <c r="B136" s="6" t="s">
        <v>627</v>
      </c>
      <c r="C136" s="6" t="s">
        <v>592</v>
      </c>
      <c r="D136" s="7" t="s">
        <v>628</v>
      </c>
      <c r="E136" s="6" t="s">
        <v>98</v>
      </c>
      <c r="F136" s="6" t="s">
        <v>629</v>
      </c>
      <c r="G136" s="8" t="n">
        <v>1.305</v>
      </c>
      <c r="H136" s="9" t="s">
        <v>119</v>
      </c>
      <c r="I136" s="9"/>
      <c r="J136" s="11" t="s">
        <v>20</v>
      </c>
      <c r="K136" s="6"/>
    </row>
    <row r="137" customFormat="false" ht="12.8" hidden="false" customHeight="false" outlineLevel="0" collapsed="false">
      <c r="A137" s="5" t="s">
        <v>630</v>
      </c>
      <c r="B137" s="6" t="s">
        <v>631</v>
      </c>
      <c r="C137" s="6" t="s">
        <v>632</v>
      </c>
      <c r="D137" s="7" t="s">
        <v>633</v>
      </c>
      <c r="E137" s="6" t="s">
        <v>25</v>
      </c>
      <c r="F137" s="6" t="s">
        <v>118</v>
      </c>
      <c r="G137" s="8" t="n">
        <v>2.381</v>
      </c>
      <c r="H137" s="9" t="s">
        <v>119</v>
      </c>
      <c r="I137" s="9"/>
      <c r="J137" s="11" t="s">
        <v>20</v>
      </c>
      <c r="K137" s="6"/>
    </row>
    <row r="138" customFormat="false" ht="12.8" hidden="false" customHeight="false" outlineLevel="0" collapsed="false">
      <c r="A138" s="5" t="s">
        <v>634</v>
      </c>
      <c r="B138" s="6" t="s">
        <v>635</v>
      </c>
      <c r="C138" s="6" t="s">
        <v>636</v>
      </c>
      <c r="D138" s="7" t="s">
        <v>637</v>
      </c>
      <c r="E138" s="6" t="s">
        <v>25</v>
      </c>
      <c r="F138" s="6" t="s">
        <v>638</v>
      </c>
      <c r="G138" s="8" t="n">
        <v>2</v>
      </c>
      <c r="H138" s="9" t="s">
        <v>19</v>
      </c>
      <c r="I138" s="9"/>
      <c r="J138" s="11" t="s">
        <v>27</v>
      </c>
      <c r="K138" s="6" t="s">
        <v>501</v>
      </c>
    </row>
    <row r="139" customFormat="false" ht="12.8" hidden="false" customHeight="false" outlineLevel="0" collapsed="false">
      <c r="A139" s="5" t="s">
        <v>639</v>
      </c>
      <c r="B139" s="6" t="s">
        <v>640</v>
      </c>
      <c r="C139" s="6" t="s">
        <v>641</v>
      </c>
      <c r="D139" s="7" t="s">
        <v>637</v>
      </c>
      <c r="E139" s="6" t="s">
        <v>553</v>
      </c>
      <c r="F139" s="6" t="s">
        <v>311</v>
      </c>
      <c r="G139" s="8" t="n">
        <v>1.818</v>
      </c>
      <c r="H139" s="9" t="s">
        <v>119</v>
      </c>
      <c r="I139" s="9"/>
      <c r="J139" s="11" t="s">
        <v>20</v>
      </c>
      <c r="K139" s="6" t="s">
        <v>200</v>
      </c>
    </row>
    <row r="140" customFormat="false" ht="12.8" hidden="false" customHeight="false" outlineLevel="0" collapsed="false">
      <c r="A140" s="5" t="s">
        <v>642</v>
      </c>
      <c r="B140" s="6" t="s">
        <v>643</v>
      </c>
      <c r="C140" s="6" t="s">
        <v>644</v>
      </c>
      <c r="D140" s="7" t="s">
        <v>645</v>
      </c>
      <c r="E140" s="6" t="s">
        <v>17</v>
      </c>
      <c r="F140" s="6" t="s">
        <v>629</v>
      </c>
      <c r="G140" s="8" t="n">
        <v>1.305</v>
      </c>
      <c r="H140" s="9" t="s">
        <v>119</v>
      </c>
      <c r="I140" s="9"/>
      <c r="J140" s="11" t="s">
        <v>20</v>
      </c>
      <c r="K140" s="6" t="s">
        <v>200</v>
      </c>
    </row>
    <row r="141" customFormat="false" ht="12.8" hidden="false" customHeight="false" outlineLevel="0" collapsed="false">
      <c r="A141" s="5" t="s">
        <v>646</v>
      </c>
      <c r="B141" s="6" t="s">
        <v>647</v>
      </c>
      <c r="C141" s="6" t="s">
        <v>648</v>
      </c>
      <c r="D141" s="7" t="s">
        <v>645</v>
      </c>
      <c r="E141" s="6" t="s">
        <v>25</v>
      </c>
      <c r="F141" s="6" t="s">
        <v>649</v>
      </c>
      <c r="G141" s="8" t="n">
        <v>2.6</v>
      </c>
      <c r="H141" s="9" t="s">
        <v>19</v>
      </c>
      <c r="I141" s="9"/>
      <c r="J141" s="11" t="s">
        <v>27</v>
      </c>
      <c r="K141" s="6"/>
    </row>
    <row r="142" customFormat="false" ht="12.8" hidden="false" customHeight="false" outlineLevel="0" collapsed="false">
      <c r="A142" s="5" t="s">
        <v>650</v>
      </c>
      <c r="B142" s="6" t="s">
        <v>651</v>
      </c>
      <c r="C142" s="6" t="s">
        <v>652</v>
      </c>
      <c r="D142" s="7" t="s">
        <v>653</v>
      </c>
      <c r="E142" s="6" t="s">
        <v>74</v>
      </c>
      <c r="F142" s="6" t="s">
        <v>311</v>
      </c>
      <c r="G142" s="8" t="n">
        <v>1.818</v>
      </c>
      <c r="H142" s="9" t="s">
        <v>119</v>
      </c>
      <c r="I142" s="9"/>
      <c r="J142" s="11" t="s">
        <v>20</v>
      </c>
      <c r="K142" s="6" t="s">
        <v>654</v>
      </c>
    </row>
    <row r="143" customFormat="false" ht="12.8" hidden="false" customHeight="false" outlineLevel="0" collapsed="false">
      <c r="A143" s="5" t="s">
        <v>655</v>
      </c>
      <c r="B143" s="6" t="s">
        <v>656</v>
      </c>
      <c r="C143" s="6" t="s">
        <v>657</v>
      </c>
      <c r="D143" s="7" t="s">
        <v>658</v>
      </c>
      <c r="E143" s="6" t="s">
        <v>74</v>
      </c>
      <c r="F143" s="6" t="s">
        <v>465</v>
      </c>
      <c r="G143" s="8" t="n">
        <v>1.701</v>
      </c>
      <c r="H143" s="9" t="s">
        <v>119</v>
      </c>
      <c r="I143" s="9"/>
      <c r="J143" s="11" t="s">
        <v>20</v>
      </c>
      <c r="K143" s="6" t="s">
        <v>586</v>
      </c>
    </row>
    <row r="144" customFormat="false" ht="12.8" hidden="false" customHeight="false" outlineLevel="0" collapsed="false">
      <c r="A144" s="5" t="s">
        <v>659</v>
      </c>
      <c r="B144" s="6" t="s">
        <v>660</v>
      </c>
      <c r="C144" s="6" t="s">
        <v>661</v>
      </c>
      <c r="D144" s="7" t="s">
        <v>662</v>
      </c>
      <c r="E144" s="6" t="s">
        <v>187</v>
      </c>
      <c r="F144" s="6" t="s">
        <v>506</v>
      </c>
      <c r="G144" s="8" t="n">
        <v>1.3</v>
      </c>
      <c r="H144" s="9" t="s">
        <v>119</v>
      </c>
      <c r="I144" s="9"/>
      <c r="J144" s="11" t="s">
        <v>20</v>
      </c>
      <c r="K144" s="6" t="s">
        <v>260</v>
      </c>
    </row>
    <row r="145" customFormat="false" ht="12.8" hidden="false" customHeight="false" outlineLevel="0" collapsed="false">
      <c r="A145" s="5" t="s">
        <v>663</v>
      </c>
      <c r="B145" s="6" t="s">
        <v>664</v>
      </c>
      <c r="C145" s="6" t="s">
        <v>665</v>
      </c>
      <c r="D145" s="7" t="s">
        <v>666</v>
      </c>
      <c r="E145" s="6" t="s">
        <v>217</v>
      </c>
      <c r="F145" s="6" t="s">
        <v>667</v>
      </c>
      <c r="G145" s="8" t="n">
        <v>2.8</v>
      </c>
      <c r="H145" s="9" t="s">
        <v>19</v>
      </c>
      <c r="I145" s="9"/>
      <c r="J145" s="11" t="s">
        <v>27</v>
      </c>
      <c r="K145" s="6"/>
    </row>
    <row r="146" customFormat="false" ht="12.8" hidden="false" customHeight="false" outlineLevel="0" collapsed="false">
      <c r="A146" s="5" t="s">
        <v>668</v>
      </c>
      <c r="B146" s="6" t="s">
        <v>669</v>
      </c>
      <c r="C146" s="6" t="s">
        <v>670</v>
      </c>
      <c r="D146" s="7" t="s">
        <v>671</v>
      </c>
      <c r="E146" s="6" t="s">
        <v>187</v>
      </c>
      <c r="F146" s="6" t="s">
        <v>311</v>
      </c>
      <c r="G146" s="8" t="n">
        <v>1.818</v>
      </c>
      <c r="H146" s="9" t="s">
        <v>119</v>
      </c>
      <c r="I146" s="9"/>
      <c r="J146" s="11" t="s">
        <v>20</v>
      </c>
      <c r="K146" s="6"/>
    </row>
    <row r="147" customFormat="false" ht="12.8" hidden="false" customHeight="false" outlineLevel="0" collapsed="false">
      <c r="A147" s="5" t="s">
        <v>672</v>
      </c>
      <c r="B147" s="6" t="s">
        <v>673</v>
      </c>
      <c r="C147" s="6" t="s">
        <v>674</v>
      </c>
      <c r="D147" s="7" t="s">
        <v>675</v>
      </c>
      <c r="E147" s="6" t="s">
        <v>51</v>
      </c>
      <c r="F147" s="6" t="s">
        <v>311</v>
      </c>
      <c r="G147" s="8" t="n">
        <v>1.818</v>
      </c>
      <c r="H147" s="9" t="s">
        <v>119</v>
      </c>
      <c r="I147" s="9"/>
      <c r="J147" s="11" t="s">
        <v>20</v>
      </c>
      <c r="K147" s="6" t="s">
        <v>676</v>
      </c>
    </row>
    <row r="148" customFormat="false" ht="12.8" hidden="false" customHeight="false" outlineLevel="0" collapsed="false">
      <c r="A148" s="5" t="s">
        <v>677</v>
      </c>
      <c r="B148" s="6" t="s">
        <v>678</v>
      </c>
      <c r="C148" s="6" t="s">
        <v>679</v>
      </c>
      <c r="D148" s="7" t="s">
        <v>675</v>
      </c>
      <c r="E148" s="6" t="s">
        <v>17</v>
      </c>
      <c r="F148" s="6" t="s">
        <v>311</v>
      </c>
      <c r="G148" s="8" t="n">
        <v>1.818</v>
      </c>
      <c r="H148" s="9" t="s">
        <v>119</v>
      </c>
      <c r="I148" s="9"/>
      <c r="J148" s="11" t="s">
        <v>27</v>
      </c>
      <c r="K148" s="6" t="s">
        <v>680</v>
      </c>
    </row>
    <row r="149" customFormat="false" ht="12.8" hidden="false" customHeight="false" outlineLevel="0" collapsed="false">
      <c r="A149" s="5" t="s">
        <v>681</v>
      </c>
      <c r="B149" s="6" t="s">
        <v>682</v>
      </c>
      <c r="C149" s="6" t="s">
        <v>683</v>
      </c>
      <c r="D149" s="7" t="s">
        <v>684</v>
      </c>
      <c r="E149" s="6" t="s">
        <v>74</v>
      </c>
      <c r="F149" s="6" t="s">
        <v>465</v>
      </c>
      <c r="G149" s="8" t="n">
        <v>1.701</v>
      </c>
      <c r="H149" s="9" t="s">
        <v>119</v>
      </c>
      <c r="I149" s="9"/>
      <c r="J149" s="11" t="s">
        <v>20</v>
      </c>
      <c r="K149" s="6" t="s">
        <v>685</v>
      </c>
    </row>
    <row r="150" customFormat="false" ht="12.8" hidden="false" customHeight="false" outlineLevel="0" collapsed="false">
      <c r="A150" s="5" t="s">
        <v>686</v>
      </c>
      <c r="B150" s="6" t="s">
        <v>687</v>
      </c>
      <c r="C150" s="6" t="s">
        <v>688</v>
      </c>
      <c r="D150" s="7" t="s">
        <v>689</v>
      </c>
      <c r="E150" s="6" t="s">
        <v>187</v>
      </c>
      <c r="F150" s="6" t="s">
        <v>311</v>
      </c>
      <c r="G150" s="8" t="n">
        <v>1.818</v>
      </c>
      <c r="H150" s="9" t="s">
        <v>119</v>
      </c>
      <c r="I150" s="9"/>
      <c r="J150" s="11" t="s">
        <v>20</v>
      </c>
      <c r="K150" s="6" t="s">
        <v>200</v>
      </c>
    </row>
    <row r="151" customFormat="false" ht="12.8" hidden="false" customHeight="false" outlineLevel="0" collapsed="false">
      <c r="A151" s="5" t="s">
        <v>690</v>
      </c>
      <c r="B151" s="6" t="s">
        <v>691</v>
      </c>
      <c r="C151" s="6" t="s">
        <v>692</v>
      </c>
      <c r="D151" s="7" t="s">
        <v>693</v>
      </c>
      <c r="E151" s="6" t="s">
        <v>553</v>
      </c>
      <c r="F151" s="6" t="s">
        <v>118</v>
      </c>
      <c r="G151" s="8" t="n">
        <v>2.381</v>
      </c>
      <c r="H151" s="9" t="s">
        <v>119</v>
      </c>
      <c r="I151" s="9"/>
      <c r="J151" s="11" t="s">
        <v>20</v>
      </c>
      <c r="K151" s="6" t="s">
        <v>680</v>
      </c>
    </row>
    <row r="152" customFormat="false" ht="12.8" hidden="false" customHeight="false" outlineLevel="0" collapsed="false">
      <c r="A152" s="5" t="s">
        <v>694</v>
      </c>
      <c r="B152" s="6" t="s">
        <v>695</v>
      </c>
      <c r="C152" s="6" t="s">
        <v>696</v>
      </c>
      <c r="D152" s="7" t="s">
        <v>697</v>
      </c>
      <c r="E152" s="6" t="s">
        <v>187</v>
      </c>
      <c r="F152" s="6" t="s">
        <v>698</v>
      </c>
      <c r="G152" s="8" t="n">
        <v>2.064</v>
      </c>
      <c r="H152" s="9" t="s">
        <v>119</v>
      </c>
      <c r="I152" s="9"/>
      <c r="J152" s="11" t="s">
        <v>27</v>
      </c>
      <c r="K152" s="6" t="s">
        <v>699</v>
      </c>
    </row>
    <row r="153" customFormat="false" ht="12.8" hidden="false" customHeight="false" outlineLevel="0" collapsed="false">
      <c r="A153" s="5" t="s">
        <v>700</v>
      </c>
      <c r="B153" s="6" t="s">
        <v>701</v>
      </c>
      <c r="C153" s="6" t="s">
        <v>702</v>
      </c>
      <c r="D153" s="7" t="s">
        <v>703</v>
      </c>
      <c r="E153" s="6" t="s">
        <v>86</v>
      </c>
      <c r="F153" s="6" t="s">
        <v>199</v>
      </c>
      <c r="G153" s="8" t="n">
        <v>3.6</v>
      </c>
      <c r="H153" s="9" t="s">
        <v>119</v>
      </c>
      <c r="I153" s="9"/>
      <c r="J153" s="11" t="s">
        <v>20</v>
      </c>
      <c r="K153" s="6" t="s">
        <v>586</v>
      </c>
    </row>
    <row r="154" customFormat="false" ht="12.8" hidden="false" customHeight="false" outlineLevel="0" collapsed="false">
      <c r="A154" s="5" t="s">
        <v>704</v>
      </c>
      <c r="B154" s="6" t="s">
        <v>705</v>
      </c>
      <c r="C154" s="6" t="s">
        <v>706</v>
      </c>
      <c r="D154" s="7" t="s">
        <v>707</v>
      </c>
      <c r="E154" s="6" t="s">
        <v>553</v>
      </c>
      <c r="F154" s="6" t="s">
        <v>629</v>
      </c>
      <c r="G154" s="8" t="n">
        <v>1.305</v>
      </c>
      <c r="H154" s="9" t="s">
        <v>119</v>
      </c>
      <c r="I154" s="9"/>
      <c r="J154" s="11" t="s">
        <v>20</v>
      </c>
      <c r="K154" s="6" t="s">
        <v>200</v>
      </c>
    </row>
    <row r="155" customFormat="false" ht="12.8" hidden="false" customHeight="false" outlineLevel="0" collapsed="false">
      <c r="A155" s="5" t="s">
        <v>708</v>
      </c>
      <c r="B155" s="6" t="s">
        <v>709</v>
      </c>
      <c r="C155" s="6" t="s">
        <v>710</v>
      </c>
      <c r="D155" s="7" t="s">
        <v>711</v>
      </c>
      <c r="E155" s="6" t="s">
        <v>712</v>
      </c>
      <c r="F155" s="6" t="s">
        <v>311</v>
      </c>
      <c r="G155" s="8" t="n">
        <v>1.818</v>
      </c>
      <c r="H155" s="9" t="s">
        <v>119</v>
      </c>
      <c r="I155" s="9"/>
      <c r="J155" s="11" t="s">
        <v>27</v>
      </c>
      <c r="K155" s="6"/>
    </row>
    <row r="156" customFormat="false" ht="12.8" hidden="false" customHeight="false" outlineLevel="0" collapsed="false">
      <c r="A156" s="5" t="s">
        <v>713</v>
      </c>
      <c r="B156" s="6" t="s">
        <v>714</v>
      </c>
      <c r="C156" s="6" t="s">
        <v>715</v>
      </c>
      <c r="D156" s="7" t="s">
        <v>711</v>
      </c>
      <c r="E156" s="6" t="s">
        <v>74</v>
      </c>
      <c r="F156" s="6" t="s">
        <v>311</v>
      </c>
      <c r="G156" s="8" t="n">
        <v>1.818</v>
      </c>
      <c r="H156" s="9" t="s">
        <v>119</v>
      </c>
      <c r="I156" s="9"/>
      <c r="J156" s="11" t="s">
        <v>20</v>
      </c>
      <c r="K156" s="6"/>
    </row>
    <row r="157" customFormat="false" ht="12.8" hidden="false" customHeight="false" outlineLevel="0" collapsed="false">
      <c r="A157" s="5" t="s">
        <v>716</v>
      </c>
      <c r="B157" s="6" t="s">
        <v>717</v>
      </c>
      <c r="C157" s="6" t="s">
        <v>718</v>
      </c>
      <c r="D157" s="7" t="s">
        <v>719</v>
      </c>
      <c r="E157" s="6" t="s">
        <v>98</v>
      </c>
      <c r="F157" s="6" t="s">
        <v>720</v>
      </c>
      <c r="G157" s="8" t="n">
        <v>1.6</v>
      </c>
      <c r="H157" s="9" t="s">
        <v>19</v>
      </c>
      <c r="I157" s="9"/>
      <c r="J157" s="11" t="s">
        <v>20</v>
      </c>
      <c r="K157" s="6" t="s">
        <v>721</v>
      </c>
    </row>
    <row r="158" customFormat="false" ht="12.8" hidden="false" customHeight="false" outlineLevel="0" collapsed="false">
      <c r="A158" s="5" t="s">
        <v>722</v>
      </c>
      <c r="B158" s="6" t="s">
        <v>723</v>
      </c>
      <c r="C158" s="6" t="s">
        <v>724</v>
      </c>
      <c r="D158" s="17" t="s">
        <v>725</v>
      </c>
      <c r="E158" s="6" t="s">
        <v>17</v>
      </c>
      <c r="F158" s="6" t="s">
        <v>726</v>
      </c>
      <c r="G158" s="18"/>
      <c r="H158" s="9" t="s">
        <v>19</v>
      </c>
      <c r="I158" s="9"/>
      <c r="J158" s="11" t="s">
        <v>20</v>
      </c>
      <c r="K158" s="6" t="s">
        <v>586</v>
      </c>
    </row>
    <row r="159" customFormat="false" ht="12.8" hidden="false" customHeight="false" outlineLevel="0" collapsed="false">
      <c r="A159" s="5" t="s">
        <v>727</v>
      </c>
      <c r="B159" s="6" t="s">
        <v>728</v>
      </c>
      <c r="C159" s="6" t="s">
        <v>729</v>
      </c>
      <c r="D159" s="17" t="s">
        <v>730</v>
      </c>
      <c r="E159" s="6" t="s">
        <v>520</v>
      </c>
      <c r="F159" s="6" t="s">
        <v>731</v>
      </c>
      <c r="G159" s="18"/>
      <c r="H159" s="9" t="s">
        <v>19</v>
      </c>
      <c r="I159" s="9"/>
      <c r="J159" s="11" t="s">
        <v>27</v>
      </c>
      <c r="K159" s="6"/>
    </row>
    <row r="160" customFormat="false" ht="12.8" hidden="false" customHeight="false" outlineLevel="0" collapsed="false">
      <c r="A160" s="5" t="s">
        <v>732</v>
      </c>
      <c r="B160" s="6" t="s">
        <v>733</v>
      </c>
      <c r="C160" s="6" t="s">
        <v>734</v>
      </c>
      <c r="D160" s="7" t="s">
        <v>735</v>
      </c>
      <c r="E160" s="6" t="s">
        <v>74</v>
      </c>
      <c r="F160" s="6" t="s">
        <v>629</v>
      </c>
      <c r="G160" s="8" t="n">
        <v>1.305</v>
      </c>
      <c r="H160" s="9" t="s">
        <v>119</v>
      </c>
      <c r="I160" s="9"/>
      <c r="J160" s="11" t="s">
        <v>27</v>
      </c>
      <c r="K160" s="6"/>
    </row>
    <row r="161" customFormat="false" ht="12.8" hidden="false" customHeight="false" outlineLevel="0" collapsed="false">
      <c r="A161" s="5" t="s">
        <v>736</v>
      </c>
      <c r="B161" s="6" t="s">
        <v>737</v>
      </c>
      <c r="C161" s="6" t="s">
        <v>738</v>
      </c>
      <c r="D161" s="7" t="s">
        <v>739</v>
      </c>
      <c r="E161" s="6" t="s">
        <v>98</v>
      </c>
      <c r="F161" s="6" t="s">
        <v>199</v>
      </c>
      <c r="G161" s="8" t="n">
        <v>3.6</v>
      </c>
      <c r="H161" s="9" t="s">
        <v>119</v>
      </c>
      <c r="I161" s="9"/>
      <c r="J161" s="11" t="s">
        <v>20</v>
      </c>
      <c r="K161" s="6"/>
    </row>
    <row r="162" customFormat="false" ht="12.8" hidden="false" customHeight="false" outlineLevel="0" collapsed="false">
      <c r="A162" s="5" t="s">
        <v>740</v>
      </c>
      <c r="B162" s="6" t="s">
        <v>741</v>
      </c>
      <c r="C162" s="6" t="s">
        <v>742</v>
      </c>
      <c r="D162" s="7" t="s">
        <v>743</v>
      </c>
      <c r="E162" s="6" t="s">
        <v>744</v>
      </c>
      <c r="F162" s="6" t="s">
        <v>745</v>
      </c>
      <c r="G162" s="8" t="n">
        <v>1.335</v>
      </c>
      <c r="H162" s="9" t="s">
        <v>19</v>
      </c>
      <c r="I162" s="9"/>
      <c r="J162" s="11" t="s">
        <v>27</v>
      </c>
      <c r="K162" s="6"/>
    </row>
    <row r="163" customFormat="false" ht="12.8" hidden="false" customHeight="false" outlineLevel="0" collapsed="false">
      <c r="A163" s="5" t="s">
        <v>746</v>
      </c>
      <c r="B163" s="6" t="s">
        <v>747</v>
      </c>
      <c r="C163" s="6" t="s">
        <v>748</v>
      </c>
      <c r="D163" s="7" t="s">
        <v>749</v>
      </c>
      <c r="E163" s="6" t="s">
        <v>744</v>
      </c>
      <c r="F163" s="6" t="s">
        <v>311</v>
      </c>
      <c r="G163" s="8" t="n">
        <v>1.818</v>
      </c>
      <c r="H163" s="9" t="s">
        <v>119</v>
      </c>
      <c r="I163" s="9"/>
      <c r="J163" s="11" t="s">
        <v>27</v>
      </c>
      <c r="K163" s="6"/>
    </row>
    <row r="164" customFormat="false" ht="12.8" hidden="false" customHeight="false" outlineLevel="0" collapsed="false">
      <c r="A164" s="5" t="s">
        <v>750</v>
      </c>
      <c r="B164" s="6" t="s">
        <v>751</v>
      </c>
      <c r="C164" s="6" t="s">
        <v>752</v>
      </c>
      <c r="D164" s="7" t="s">
        <v>753</v>
      </c>
      <c r="E164" s="6" t="s">
        <v>17</v>
      </c>
      <c r="F164" s="6" t="s">
        <v>405</v>
      </c>
      <c r="G164" s="8" t="n">
        <v>1.4</v>
      </c>
      <c r="H164" s="9" t="s">
        <v>19</v>
      </c>
      <c r="I164" s="9"/>
      <c r="J164" s="11" t="s">
        <v>27</v>
      </c>
      <c r="K164" s="6"/>
    </row>
    <row r="165" customFormat="false" ht="12.8" hidden="false" customHeight="false" outlineLevel="0" collapsed="false">
      <c r="A165" s="5" t="s">
        <v>754</v>
      </c>
      <c r="B165" s="6" t="s">
        <v>755</v>
      </c>
      <c r="C165" s="6" t="s">
        <v>756</v>
      </c>
      <c r="D165" s="17" t="s">
        <v>753</v>
      </c>
      <c r="E165" s="6" t="s">
        <v>74</v>
      </c>
      <c r="F165" s="6" t="s">
        <v>757</v>
      </c>
      <c r="G165" s="18"/>
      <c r="H165" s="9" t="s">
        <v>19</v>
      </c>
      <c r="I165" s="9"/>
      <c r="J165" s="11" t="s">
        <v>20</v>
      </c>
      <c r="K165" s="6"/>
    </row>
    <row r="166" customFormat="false" ht="12.8" hidden="false" customHeight="false" outlineLevel="0" collapsed="false">
      <c r="A166" s="5" t="s">
        <v>758</v>
      </c>
      <c r="B166" s="6" t="s">
        <v>759</v>
      </c>
      <c r="C166" s="6" t="s">
        <v>760</v>
      </c>
      <c r="D166" s="7" t="s">
        <v>761</v>
      </c>
      <c r="E166" s="6" t="s">
        <v>25</v>
      </c>
      <c r="F166" s="6" t="s">
        <v>545</v>
      </c>
      <c r="G166" s="8" t="n">
        <v>4.4</v>
      </c>
      <c r="H166" s="9" t="s">
        <v>19</v>
      </c>
      <c r="I166" s="9"/>
      <c r="J166" s="11" t="s">
        <v>27</v>
      </c>
      <c r="K166" s="6"/>
    </row>
    <row r="167" customFormat="false" ht="12.8" hidden="false" customHeight="false" outlineLevel="0" collapsed="false">
      <c r="A167" s="5" t="s">
        <v>762</v>
      </c>
      <c r="B167" s="6" t="s">
        <v>763</v>
      </c>
      <c r="C167" s="6" t="s">
        <v>764</v>
      </c>
      <c r="D167" s="7" t="s">
        <v>761</v>
      </c>
      <c r="E167" s="6" t="s">
        <v>130</v>
      </c>
      <c r="F167" s="6" t="s">
        <v>638</v>
      </c>
      <c r="G167" s="8" t="n">
        <v>2</v>
      </c>
      <c r="H167" s="9" t="s">
        <v>19</v>
      </c>
      <c r="I167" s="9"/>
      <c r="J167" s="11" t="s">
        <v>20</v>
      </c>
      <c r="K167" s="6"/>
    </row>
    <row r="168" customFormat="false" ht="12.8" hidden="false" customHeight="false" outlineLevel="0" collapsed="false">
      <c r="A168" s="5" t="s">
        <v>765</v>
      </c>
      <c r="B168" s="6" t="s">
        <v>766</v>
      </c>
      <c r="C168" s="6" t="s">
        <v>767</v>
      </c>
      <c r="D168" s="7" t="s">
        <v>768</v>
      </c>
      <c r="E168" s="6" t="s">
        <v>25</v>
      </c>
      <c r="F168" s="6" t="s">
        <v>465</v>
      </c>
      <c r="G168" s="8" t="n">
        <v>1.701</v>
      </c>
      <c r="H168" s="9" t="s">
        <v>119</v>
      </c>
      <c r="I168" s="9"/>
      <c r="J168" s="11" t="s">
        <v>20</v>
      </c>
      <c r="K168" s="6" t="s">
        <v>586</v>
      </c>
    </row>
    <row r="169" customFormat="false" ht="12.8" hidden="false" customHeight="false" outlineLevel="0" collapsed="false">
      <c r="A169" s="5" t="s">
        <v>769</v>
      </c>
      <c r="B169" s="6" t="s">
        <v>770</v>
      </c>
      <c r="C169" s="6" t="s">
        <v>771</v>
      </c>
      <c r="D169" s="7" t="s">
        <v>772</v>
      </c>
      <c r="E169" s="6" t="s">
        <v>187</v>
      </c>
      <c r="F169" s="6" t="s">
        <v>199</v>
      </c>
      <c r="G169" s="8" t="n">
        <v>3.6</v>
      </c>
      <c r="H169" s="9" t="s">
        <v>119</v>
      </c>
      <c r="I169" s="9"/>
      <c r="J169" s="11" t="s">
        <v>27</v>
      </c>
      <c r="K169" s="6"/>
    </row>
    <row r="170" customFormat="false" ht="12.8" hidden="false" customHeight="false" outlineLevel="0" collapsed="false">
      <c r="A170" s="5" t="s">
        <v>773</v>
      </c>
      <c r="B170" s="6" t="s">
        <v>774</v>
      </c>
      <c r="C170" s="6" t="s">
        <v>775</v>
      </c>
      <c r="D170" s="7" t="s">
        <v>776</v>
      </c>
      <c r="E170" s="6" t="s">
        <v>25</v>
      </c>
      <c r="F170" s="6" t="s">
        <v>405</v>
      </c>
      <c r="G170" s="8" t="n">
        <v>1.4</v>
      </c>
      <c r="H170" s="9" t="s">
        <v>19</v>
      </c>
      <c r="I170" s="9"/>
      <c r="J170" s="11" t="s">
        <v>27</v>
      </c>
      <c r="K170" s="6"/>
    </row>
    <row r="171" customFormat="false" ht="12.8" hidden="false" customHeight="false" outlineLevel="0" collapsed="false">
      <c r="A171" s="5" t="s">
        <v>777</v>
      </c>
      <c r="B171" s="6" t="s">
        <v>778</v>
      </c>
      <c r="C171" s="6" t="s">
        <v>779</v>
      </c>
      <c r="D171" s="7" t="s">
        <v>780</v>
      </c>
      <c r="E171" s="6" t="s">
        <v>74</v>
      </c>
      <c r="F171" s="6" t="s">
        <v>781</v>
      </c>
      <c r="G171" s="8" t="n">
        <v>2.446</v>
      </c>
      <c r="H171" s="9" t="s">
        <v>119</v>
      </c>
      <c r="I171" s="9"/>
      <c r="J171" s="11" t="s">
        <v>20</v>
      </c>
      <c r="K171" s="6" t="s">
        <v>200</v>
      </c>
    </row>
    <row r="172" customFormat="false" ht="12.8" hidden="false" customHeight="false" outlineLevel="0" collapsed="false">
      <c r="A172" s="5" t="s">
        <v>782</v>
      </c>
      <c r="B172" s="6" t="s">
        <v>783</v>
      </c>
      <c r="C172" s="6" t="s">
        <v>784</v>
      </c>
      <c r="D172" s="7" t="s">
        <v>785</v>
      </c>
      <c r="E172" s="6" t="s">
        <v>187</v>
      </c>
      <c r="F172" s="6" t="s">
        <v>311</v>
      </c>
      <c r="G172" s="8" t="n">
        <v>1.818</v>
      </c>
      <c r="H172" s="9" t="s">
        <v>119</v>
      </c>
      <c r="I172" s="9"/>
      <c r="J172" s="11" t="s">
        <v>20</v>
      </c>
      <c r="K172" s="6"/>
    </row>
    <row r="173" customFormat="false" ht="12.8" hidden="false" customHeight="false" outlineLevel="0" collapsed="false">
      <c r="A173" s="5" t="s">
        <v>786</v>
      </c>
      <c r="B173" s="6" t="s">
        <v>787</v>
      </c>
      <c r="C173" s="6" t="s">
        <v>748</v>
      </c>
      <c r="D173" s="7" t="s">
        <v>785</v>
      </c>
      <c r="E173" s="6" t="s">
        <v>744</v>
      </c>
      <c r="F173" s="6" t="s">
        <v>311</v>
      </c>
      <c r="G173" s="8" t="n">
        <v>1.818</v>
      </c>
      <c r="H173" s="9" t="s">
        <v>119</v>
      </c>
      <c r="I173" s="9"/>
      <c r="J173" s="11" t="s">
        <v>20</v>
      </c>
      <c r="K173" s="6"/>
    </row>
    <row r="174" customFormat="false" ht="12.8" hidden="false" customHeight="false" outlineLevel="0" collapsed="false">
      <c r="A174" s="5" t="s">
        <v>788</v>
      </c>
      <c r="B174" s="6" t="s">
        <v>789</v>
      </c>
      <c r="C174" s="6" t="s">
        <v>790</v>
      </c>
      <c r="D174" s="7" t="s">
        <v>791</v>
      </c>
      <c r="E174" s="6" t="s">
        <v>187</v>
      </c>
      <c r="F174" s="6" t="s">
        <v>199</v>
      </c>
      <c r="G174" s="8" t="n">
        <v>3.6</v>
      </c>
      <c r="H174" s="9" t="s">
        <v>119</v>
      </c>
      <c r="I174" s="9"/>
      <c r="J174" s="11" t="s">
        <v>20</v>
      </c>
      <c r="K174" s="6"/>
    </row>
    <row r="175" customFormat="false" ht="12.8" hidden="false" customHeight="false" outlineLevel="0" collapsed="false">
      <c r="A175" s="5" t="s">
        <v>792</v>
      </c>
      <c r="B175" s="6" t="s">
        <v>793</v>
      </c>
      <c r="C175" s="6" t="s">
        <v>794</v>
      </c>
      <c r="D175" s="7" t="s">
        <v>791</v>
      </c>
      <c r="E175" s="6" t="s">
        <v>74</v>
      </c>
      <c r="F175" s="6" t="s">
        <v>795</v>
      </c>
      <c r="G175" s="8" t="n">
        <v>1.8</v>
      </c>
      <c r="H175" s="9" t="s">
        <v>19</v>
      </c>
      <c r="I175" s="9"/>
      <c r="J175" s="11" t="s">
        <v>20</v>
      </c>
      <c r="K175" s="6"/>
    </row>
    <row r="176" customFormat="false" ht="12.8" hidden="false" customHeight="false" outlineLevel="0" collapsed="false">
      <c r="A176" s="5" t="s">
        <v>796</v>
      </c>
      <c r="B176" s="6" t="s">
        <v>797</v>
      </c>
      <c r="C176" s="6" t="s">
        <v>798</v>
      </c>
      <c r="D176" s="7" t="s">
        <v>799</v>
      </c>
      <c r="E176" s="6" t="s">
        <v>51</v>
      </c>
      <c r="F176" s="6" t="s">
        <v>800</v>
      </c>
      <c r="G176" s="8" t="n">
        <v>3</v>
      </c>
      <c r="H176" s="9" t="s">
        <v>19</v>
      </c>
      <c r="I176" s="9"/>
      <c r="J176" s="11" t="s">
        <v>27</v>
      </c>
      <c r="K176" s="6"/>
    </row>
    <row r="177" customFormat="false" ht="12.8" hidden="false" customHeight="false" outlineLevel="0" collapsed="false">
      <c r="A177" s="5" t="s">
        <v>801</v>
      </c>
      <c r="B177" s="6" t="s">
        <v>802</v>
      </c>
      <c r="C177" s="6" t="s">
        <v>803</v>
      </c>
      <c r="D177" s="7" t="s">
        <v>799</v>
      </c>
      <c r="E177" s="6" t="s">
        <v>74</v>
      </c>
      <c r="F177" s="6" t="s">
        <v>311</v>
      </c>
      <c r="G177" s="8" t="n">
        <v>1.818</v>
      </c>
      <c r="H177" s="9" t="s">
        <v>119</v>
      </c>
      <c r="I177" s="9"/>
      <c r="J177" s="11" t="s">
        <v>20</v>
      </c>
      <c r="K177" s="6"/>
    </row>
    <row r="178" customFormat="false" ht="12.8" hidden="false" customHeight="false" outlineLevel="0" collapsed="false">
      <c r="A178" s="5" t="s">
        <v>804</v>
      </c>
      <c r="B178" s="6" t="s">
        <v>805</v>
      </c>
      <c r="C178" s="6" t="s">
        <v>806</v>
      </c>
      <c r="D178" s="7" t="s">
        <v>799</v>
      </c>
      <c r="E178" s="6" t="s">
        <v>74</v>
      </c>
      <c r="F178" s="6" t="s">
        <v>807</v>
      </c>
      <c r="G178" s="8" t="n">
        <v>8.3</v>
      </c>
      <c r="H178" s="9" t="s">
        <v>19</v>
      </c>
      <c r="I178" s="9"/>
      <c r="J178" s="11" t="s">
        <v>27</v>
      </c>
      <c r="K178" s="6"/>
    </row>
    <row r="179" customFormat="false" ht="12.8" hidden="false" customHeight="false" outlineLevel="0" collapsed="false">
      <c r="A179" s="5" t="s">
        <v>808</v>
      </c>
      <c r="B179" s="6" t="s">
        <v>809</v>
      </c>
      <c r="C179" s="6" t="s">
        <v>810</v>
      </c>
      <c r="D179" s="7" t="s">
        <v>811</v>
      </c>
      <c r="E179" s="6" t="s">
        <v>187</v>
      </c>
      <c r="F179" s="6" t="s">
        <v>812</v>
      </c>
      <c r="G179" s="8" t="n">
        <v>1.41</v>
      </c>
      <c r="H179" s="9" t="s">
        <v>119</v>
      </c>
      <c r="I179" s="9"/>
      <c r="J179" s="11" t="s">
        <v>27</v>
      </c>
      <c r="K179" s="6" t="s">
        <v>200</v>
      </c>
    </row>
    <row r="180" customFormat="false" ht="12.8" hidden="false" customHeight="false" outlineLevel="0" collapsed="false">
      <c r="A180" s="5" t="s">
        <v>813</v>
      </c>
      <c r="B180" s="6" t="s">
        <v>814</v>
      </c>
      <c r="C180" s="6" t="s">
        <v>815</v>
      </c>
      <c r="D180" s="7" t="s">
        <v>816</v>
      </c>
      <c r="E180" s="6" t="s">
        <v>25</v>
      </c>
      <c r="F180" s="6" t="s">
        <v>199</v>
      </c>
      <c r="G180" s="8" t="n">
        <v>3.6</v>
      </c>
      <c r="H180" s="9" t="s">
        <v>119</v>
      </c>
      <c r="I180" s="9"/>
      <c r="J180" s="11" t="s">
        <v>20</v>
      </c>
      <c r="K180" s="6"/>
    </row>
    <row r="181" customFormat="false" ht="12.8" hidden="false" customHeight="false" outlineLevel="0" collapsed="false">
      <c r="A181" s="5" t="s">
        <v>817</v>
      </c>
      <c r="B181" s="6" t="s">
        <v>818</v>
      </c>
      <c r="C181" s="6" t="s">
        <v>819</v>
      </c>
      <c r="D181" s="7" t="s">
        <v>820</v>
      </c>
      <c r="E181" s="6" t="s">
        <v>281</v>
      </c>
      <c r="F181" s="6" t="s">
        <v>311</v>
      </c>
      <c r="G181" s="8" t="n">
        <v>1.818</v>
      </c>
      <c r="H181" s="9" t="s">
        <v>119</v>
      </c>
      <c r="I181" s="9"/>
      <c r="J181" s="11" t="s">
        <v>20</v>
      </c>
      <c r="K181" s="6"/>
    </row>
    <row r="182" customFormat="false" ht="12.8" hidden="false" customHeight="false" outlineLevel="0" collapsed="false">
      <c r="A182" s="5" t="s">
        <v>821</v>
      </c>
      <c r="B182" s="19" t="s">
        <v>822</v>
      </c>
      <c r="C182" s="19" t="s">
        <v>823</v>
      </c>
      <c r="D182" s="17" t="s">
        <v>824</v>
      </c>
      <c r="E182" s="19" t="s">
        <v>825</v>
      </c>
      <c r="F182" s="19" t="s">
        <v>826</v>
      </c>
      <c r="G182" s="20"/>
      <c r="H182" s="9" t="s">
        <v>19</v>
      </c>
      <c r="I182" s="9"/>
      <c r="J182" s="11" t="s">
        <v>27</v>
      </c>
      <c r="K182" s="6" t="s">
        <v>586</v>
      </c>
    </row>
    <row r="183" customFormat="false" ht="12.8" hidden="false" customHeight="false" outlineLevel="0" collapsed="false">
      <c r="A183" s="5" t="s">
        <v>827</v>
      </c>
      <c r="B183" s="6" t="s">
        <v>828</v>
      </c>
      <c r="C183" s="6" t="s">
        <v>829</v>
      </c>
      <c r="D183" s="7" t="s">
        <v>830</v>
      </c>
      <c r="E183" s="6" t="s">
        <v>187</v>
      </c>
      <c r="F183" s="6" t="s">
        <v>812</v>
      </c>
      <c r="G183" s="8" t="n">
        <v>1.41</v>
      </c>
      <c r="H183" s="9" t="s">
        <v>119</v>
      </c>
      <c r="I183" s="9"/>
      <c r="J183" s="11" t="s">
        <v>27</v>
      </c>
      <c r="K183" s="6" t="s">
        <v>200</v>
      </c>
    </row>
    <row r="184" customFormat="false" ht="12.8" hidden="false" customHeight="false" outlineLevel="0" collapsed="false">
      <c r="A184" s="5" t="s">
        <v>831</v>
      </c>
      <c r="B184" s="6" t="s">
        <v>832</v>
      </c>
      <c r="C184" s="6" t="s">
        <v>833</v>
      </c>
      <c r="D184" s="7" t="s">
        <v>834</v>
      </c>
      <c r="E184" s="6" t="s">
        <v>187</v>
      </c>
      <c r="F184" s="6" t="s">
        <v>835</v>
      </c>
      <c r="G184" s="8" t="n">
        <v>0.8</v>
      </c>
      <c r="H184" s="9" t="s">
        <v>119</v>
      </c>
      <c r="I184" s="9"/>
      <c r="J184" s="11" t="s">
        <v>20</v>
      </c>
      <c r="K184" s="6" t="s">
        <v>200</v>
      </c>
    </row>
    <row r="185" customFormat="false" ht="12.8" hidden="false" customHeight="false" outlineLevel="0" collapsed="false">
      <c r="A185" s="5" t="s">
        <v>836</v>
      </c>
      <c r="B185" s="6" t="s">
        <v>837</v>
      </c>
      <c r="C185" s="6" t="s">
        <v>838</v>
      </c>
      <c r="D185" s="7" t="s">
        <v>839</v>
      </c>
      <c r="E185" s="6" t="s">
        <v>187</v>
      </c>
      <c r="F185" s="6" t="s">
        <v>311</v>
      </c>
      <c r="G185" s="8" t="n">
        <v>1.818</v>
      </c>
      <c r="H185" s="9" t="s">
        <v>119</v>
      </c>
      <c r="I185" s="9"/>
      <c r="J185" s="11" t="s">
        <v>27</v>
      </c>
      <c r="K185" s="6"/>
    </row>
    <row r="186" customFormat="false" ht="12.8" hidden="false" customHeight="false" outlineLevel="0" collapsed="false">
      <c r="A186" s="5" t="s">
        <v>840</v>
      </c>
      <c r="B186" s="6" t="s">
        <v>841</v>
      </c>
      <c r="C186" s="6" t="s">
        <v>842</v>
      </c>
      <c r="D186" s="17" t="s">
        <v>843</v>
      </c>
      <c r="E186" s="6" t="s">
        <v>187</v>
      </c>
      <c r="F186" s="6" t="s">
        <v>812</v>
      </c>
      <c r="G186" s="18"/>
      <c r="H186" s="9" t="s">
        <v>119</v>
      </c>
      <c r="I186" s="9"/>
      <c r="J186" s="11" t="s">
        <v>20</v>
      </c>
      <c r="K186" s="6"/>
    </row>
    <row r="187" customFormat="false" ht="12.8" hidden="false" customHeight="false" outlineLevel="0" collapsed="false">
      <c r="A187" s="5" t="s">
        <v>844</v>
      </c>
      <c r="B187" s="6" t="s">
        <v>845</v>
      </c>
      <c r="C187" s="6" t="s">
        <v>846</v>
      </c>
      <c r="D187" s="7" t="s">
        <v>847</v>
      </c>
      <c r="E187" s="6" t="s">
        <v>187</v>
      </c>
      <c r="F187" s="6" t="s">
        <v>311</v>
      </c>
      <c r="G187" s="8" t="n">
        <v>1.818</v>
      </c>
      <c r="H187" s="9" t="s">
        <v>119</v>
      </c>
      <c r="I187" s="9"/>
      <c r="J187" s="11" t="s">
        <v>27</v>
      </c>
      <c r="K187" s="6" t="s">
        <v>200</v>
      </c>
    </row>
    <row r="188" customFormat="false" ht="12.8" hidden="false" customHeight="false" outlineLevel="0" collapsed="false">
      <c r="A188" s="5" t="s">
        <v>848</v>
      </c>
      <c r="B188" s="6" t="s">
        <v>849</v>
      </c>
      <c r="C188" s="6" t="s">
        <v>850</v>
      </c>
      <c r="D188" s="7" t="s">
        <v>851</v>
      </c>
      <c r="E188" s="6" t="s">
        <v>187</v>
      </c>
      <c r="F188" s="6" t="s">
        <v>472</v>
      </c>
      <c r="G188" s="8" t="n">
        <v>2.2</v>
      </c>
      <c r="H188" s="9" t="s">
        <v>119</v>
      </c>
      <c r="I188" s="9"/>
      <c r="J188" s="11" t="s">
        <v>27</v>
      </c>
      <c r="K188" s="6"/>
    </row>
    <row r="189" customFormat="false" ht="12.8" hidden="false" customHeight="false" outlineLevel="0" collapsed="false">
      <c r="A189" s="5" t="s">
        <v>852</v>
      </c>
      <c r="B189" s="6" t="s">
        <v>853</v>
      </c>
      <c r="C189" s="6" t="s">
        <v>854</v>
      </c>
      <c r="D189" s="7" t="s">
        <v>855</v>
      </c>
      <c r="E189" s="6" t="s">
        <v>74</v>
      </c>
      <c r="F189" s="6" t="s">
        <v>311</v>
      </c>
      <c r="G189" s="8" t="n">
        <v>1.818</v>
      </c>
      <c r="H189" s="9" t="s">
        <v>119</v>
      </c>
      <c r="I189" s="9"/>
      <c r="J189" s="11" t="s">
        <v>27</v>
      </c>
      <c r="K189" s="6"/>
    </row>
    <row r="190" customFormat="false" ht="12.8" hidden="false" customHeight="false" outlineLevel="0" collapsed="false">
      <c r="A190" s="5" t="s">
        <v>856</v>
      </c>
      <c r="B190" s="6" t="s">
        <v>857</v>
      </c>
      <c r="C190" s="6" t="s">
        <v>858</v>
      </c>
      <c r="D190" s="7" t="s">
        <v>859</v>
      </c>
      <c r="E190" s="6" t="s">
        <v>187</v>
      </c>
      <c r="F190" s="6" t="s">
        <v>835</v>
      </c>
      <c r="G190" s="8" t="n">
        <v>0.8</v>
      </c>
      <c r="H190" s="9" t="s">
        <v>119</v>
      </c>
      <c r="I190" s="9"/>
      <c r="J190" s="11" t="s">
        <v>27</v>
      </c>
      <c r="K190" s="6"/>
    </row>
    <row r="191" customFormat="false" ht="12.8" hidden="false" customHeight="false" outlineLevel="0" collapsed="false">
      <c r="A191" s="5" t="s">
        <v>860</v>
      </c>
      <c r="B191" s="6" t="s">
        <v>861</v>
      </c>
      <c r="C191" s="6" t="s">
        <v>862</v>
      </c>
      <c r="D191" s="7" t="s">
        <v>863</v>
      </c>
      <c r="E191" s="6" t="s">
        <v>187</v>
      </c>
      <c r="F191" s="6" t="s">
        <v>864</v>
      </c>
      <c r="G191" s="8" t="n">
        <v>1.7</v>
      </c>
      <c r="H191" s="9" t="s">
        <v>119</v>
      </c>
      <c r="I191" s="9"/>
      <c r="J191" s="11" t="s">
        <v>20</v>
      </c>
      <c r="K191" s="6" t="s">
        <v>200</v>
      </c>
    </row>
    <row r="192" customFormat="false" ht="12.8" hidden="false" customHeight="false" outlineLevel="0" collapsed="false">
      <c r="A192" s="5" t="s">
        <v>865</v>
      </c>
      <c r="B192" s="6" t="s">
        <v>866</v>
      </c>
      <c r="C192" s="6" t="s">
        <v>867</v>
      </c>
      <c r="D192" s="7" t="s">
        <v>868</v>
      </c>
      <c r="E192" s="6" t="s">
        <v>187</v>
      </c>
      <c r="F192" s="6" t="s">
        <v>311</v>
      </c>
      <c r="G192" s="8" t="n">
        <v>1.818</v>
      </c>
      <c r="H192" s="9" t="s">
        <v>119</v>
      </c>
      <c r="I192" s="9"/>
      <c r="J192" s="11" t="s">
        <v>20</v>
      </c>
      <c r="K192" s="6"/>
    </row>
    <row r="193" customFormat="false" ht="12.8" hidden="false" customHeight="false" outlineLevel="0" collapsed="false">
      <c r="A193" s="5" t="s">
        <v>869</v>
      </c>
      <c r="B193" s="6" t="s">
        <v>870</v>
      </c>
      <c r="C193" s="6" t="s">
        <v>871</v>
      </c>
      <c r="D193" s="7" t="s">
        <v>868</v>
      </c>
      <c r="E193" s="6" t="s">
        <v>187</v>
      </c>
      <c r="F193" s="6" t="s">
        <v>311</v>
      </c>
      <c r="G193" s="8" t="n">
        <v>1.818</v>
      </c>
      <c r="H193" s="9" t="s">
        <v>119</v>
      </c>
      <c r="I193" s="9"/>
      <c r="J193" s="11" t="s">
        <v>27</v>
      </c>
      <c r="K193" s="6" t="s">
        <v>200</v>
      </c>
    </row>
    <row r="194" customFormat="false" ht="12.8" hidden="false" customHeight="false" outlineLevel="0" collapsed="false">
      <c r="A194" s="5" t="s">
        <v>872</v>
      </c>
      <c r="B194" s="6" t="s">
        <v>873</v>
      </c>
      <c r="C194" s="6" t="s">
        <v>874</v>
      </c>
      <c r="D194" s="7" t="s">
        <v>875</v>
      </c>
      <c r="E194" s="6" t="s">
        <v>187</v>
      </c>
      <c r="F194" s="6" t="s">
        <v>472</v>
      </c>
      <c r="G194" s="8" t="n">
        <v>2.2</v>
      </c>
      <c r="H194" s="9" t="s">
        <v>119</v>
      </c>
      <c r="I194" s="9"/>
      <c r="J194" s="11" t="s">
        <v>27</v>
      </c>
      <c r="K194" s="6"/>
    </row>
    <row r="195" customFormat="false" ht="12.8" hidden="false" customHeight="false" outlineLevel="0" collapsed="false">
      <c r="A195" s="5" t="s">
        <v>876</v>
      </c>
      <c r="B195" s="6" t="s">
        <v>877</v>
      </c>
      <c r="C195" s="6" t="s">
        <v>878</v>
      </c>
      <c r="D195" s="7" t="s">
        <v>875</v>
      </c>
      <c r="E195" s="6" t="s">
        <v>25</v>
      </c>
      <c r="F195" s="6" t="s">
        <v>864</v>
      </c>
      <c r="G195" s="8" t="n">
        <v>1.7</v>
      </c>
      <c r="H195" s="9" t="s">
        <v>119</v>
      </c>
      <c r="I195" s="9"/>
      <c r="J195" s="11" t="s">
        <v>27</v>
      </c>
      <c r="K195" s="6"/>
    </row>
    <row r="196" customFormat="false" ht="12.8" hidden="false" customHeight="false" outlineLevel="0" collapsed="false">
      <c r="A196" s="5" t="s">
        <v>879</v>
      </c>
      <c r="B196" s="6" t="s">
        <v>880</v>
      </c>
      <c r="C196" s="6" t="s">
        <v>881</v>
      </c>
      <c r="D196" s="7" t="s">
        <v>875</v>
      </c>
      <c r="E196" s="6" t="s">
        <v>74</v>
      </c>
      <c r="F196" s="6" t="s">
        <v>781</v>
      </c>
      <c r="G196" s="8" t="n">
        <v>2.446</v>
      </c>
      <c r="H196" s="9" t="s">
        <v>119</v>
      </c>
      <c r="I196" s="9"/>
      <c r="J196" s="11" t="s">
        <v>27</v>
      </c>
      <c r="K196" s="6"/>
    </row>
    <row r="197" customFormat="false" ht="12.8" hidden="false" customHeight="false" outlineLevel="0" collapsed="false">
      <c r="A197" s="5" t="s">
        <v>882</v>
      </c>
      <c r="B197" s="6" t="s">
        <v>883</v>
      </c>
      <c r="C197" s="6" t="s">
        <v>884</v>
      </c>
      <c r="D197" s="7" t="s">
        <v>875</v>
      </c>
      <c r="E197" s="6" t="s">
        <v>187</v>
      </c>
      <c r="F197" s="6" t="s">
        <v>465</v>
      </c>
      <c r="G197" s="8" t="n">
        <v>1.701</v>
      </c>
      <c r="H197" s="9" t="s">
        <v>119</v>
      </c>
      <c r="I197" s="9"/>
      <c r="J197" s="11" t="s">
        <v>20</v>
      </c>
      <c r="K197" s="6" t="s">
        <v>885</v>
      </c>
    </row>
    <row r="198" customFormat="false" ht="12.8" hidden="false" customHeight="false" outlineLevel="0" collapsed="false">
      <c r="A198" s="5" t="s">
        <v>886</v>
      </c>
      <c r="B198" s="6" t="s">
        <v>887</v>
      </c>
      <c r="C198" s="6" t="s">
        <v>888</v>
      </c>
      <c r="D198" s="7" t="s">
        <v>889</v>
      </c>
      <c r="E198" s="6" t="s">
        <v>187</v>
      </c>
      <c r="F198" s="6" t="s">
        <v>311</v>
      </c>
      <c r="G198" s="8" t="n">
        <v>1.818</v>
      </c>
      <c r="H198" s="9" t="s">
        <v>119</v>
      </c>
      <c r="I198" s="9"/>
      <c r="J198" s="11" t="s">
        <v>27</v>
      </c>
      <c r="K198" s="6"/>
    </row>
    <row r="199" customFormat="false" ht="12.8" hidden="false" customHeight="false" outlineLevel="0" collapsed="false">
      <c r="A199" s="5" t="s">
        <v>890</v>
      </c>
      <c r="B199" s="6" t="s">
        <v>891</v>
      </c>
      <c r="C199" s="6" t="s">
        <v>892</v>
      </c>
      <c r="D199" s="7" t="s">
        <v>889</v>
      </c>
      <c r="E199" s="6" t="s">
        <v>187</v>
      </c>
      <c r="F199" s="6" t="s">
        <v>311</v>
      </c>
      <c r="G199" s="8" t="n">
        <v>1.818</v>
      </c>
      <c r="H199" s="9" t="s">
        <v>119</v>
      </c>
      <c r="I199" s="9"/>
      <c r="J199" s="11" t="s">
        <v>27</v>
      </c>
      <c r="K199" s="6"/>
    </row>
    <row r="200" customFormat="false" ht="12.8" hidden="false" customHeight="false" outlineLevel="0" collapsed="false">
      <c r="A200" s="5" t="s">
        <v>893</v>
      </c>
      <c r="B200" s="6" t="s">
        <v>894</v>
      </c>
      <c r="C200" s="6" t="s">
        <v>895</v>
      </c>
      <c r="D200" s="7" t="s">
        <v>889</v>
      </c>
      <c r="E200" s="6" t="s">
        <v>187</v>
      </c>
      <c r="F200" s="6" t="s">
        <v>311</v>
      </c>
      <c r="G200" s="8" t="n">
        <v>1.818</v>
      </c>
      <c r="H200" s="9" t="s">
        <v>119</v>
      </c>
      <c r="I200" s="9"/>
      <c r="J200" s="11" t="s">
        <v>20</v>
      </c>
      <c r="K200" s="6"/>
    </row>
    <row r="201" customFormat="false" ht="12.8" hidden="false" customHeight="false" outlineLevel="0" collapsed="false">
      <c r="A201" s="5" t="s">
        <v>896</v>
      </c>
      <c r="B201" s="6" t="s">
        <v>897</v>
      </c>
      <c r="C201" s="6" t="s">
        <v>898</v>
      </c>
      <c r="D201" s="7" t="s">
        <v>899</v>
      </c>
      <c r="E201" s="6" t="s">
        <v>187</v>
      </c>
      <c r="F201" s="6" t="s">
        <v>835</v>
      </c>
      <c r="G201" s="8" t="n">
        <v>0.8</v>
      </c>
      <c r="H201" s="9" t="s">
        <v>119</v>
      </c>
      <c r="I201" s="9"/>
      <c r="J201" s="11" t="s">
        <v>20</v>
      </c>
      <c r="K201" s="6" t="s">
        <v>586</v>
      </c>
    </row>
    <row r="202" customFormat="false" ht="12.8" hidden="false" customHeight="false" outlineLevel="0" collapsed="false">
      <c r="A202" s="5" t="s">
        <v>900</v>
      </c>
      <c r="B202" s="6" t="s">
        <v>901</v>
      </c>
      <c r="C202" s="6" t="s">
        <v>902</v>
      </c>
      <c r="D202" s="7" t="s">
        <v>899</v>
      </c>
      <c r="E202" s="6" t="s">
        <v>187</v>
      </c>
      <c r="F202" s="6" t="s">
        <v>835</v>
      </c>
      <c r="G202" s="8" t="n">
        <v>0.8</v>
      </c>
      <c r="H202" s="9" t="s">
        <v>119</v>
      </c>
      <c r="I202" s="9"/>
      <c r="J202" s="11" t="s">
        <v>27</v>
      </c>
      <c r="K202" s="6"/>
    </row>
    <row r="203" customFormat="false" ht="12.8" hidden="false" customHeight="false" outlineLevel="0" collapsed="false">
      <c r="A203" s="5" t="s">
        <v>903</v>
      </c>
      <c r="B203" s="6" t="s">
        <v>904</v>
      </c>
      <c r="C203" s="6" t="s">
        <v>905</v>
      </c>
      <c r="D203" s="7" t="s">
        <v>899</v>
      </c>
      <c r="E203" s="6" t="s">
        <v>187</v>
      </c>
      <c r="F203" s="6" t="s">
        <v>835</v>
      </c>
      <c r="G203" s="8" t="n">
        <v>0.8</v>
      </c>
      <c r="H203" s="9" t="s">
        <v>119</v>
      </c>
      <c r="I203" s="9"/>
      <c r="J203" s="11" t="s">
        <v>20</v>
      </c>
      <c r="K203" s="6"/>
    </row>
    <row r="204" customFormat="false" ht="12.8" hidden="false" customHeight="false" outlineLevel="0" collapsed="false">
      <c r="A204" s="5" t="s">
        <v>906</v>
      </c>
      <c r="B204" s="6" t="s">
        <v>907</v>
      </c>
      <c r="C204" s="6" t="s">
        <v>908</v>
      </c>
      <c r="D204" s="7" t="s">
        <v>909</v>
      </c>
      <c r="E204" s="6" t="s">
        <v>187</v>
      </c>
      <c r="F204" s="6" t="s">
        <v>472</v>
      </c>
      <c r="G204" s="8" t="n">
        <v>2.2</v>
      </c>
      <c r="H204" s="9" t="s">
        <v>119</v>
      </c>
      <c r="I204" s="9"/>
      <c r="J204" s="11" t="s">
        <v>27</v>
      </c>
      <c r="K204" s="6"/>
    </row>
    <row r="205" customFormat="false" ht="12.8" hidden="false" customHeight="false" outlineLevel="0" collapsed="false">
      <c r="A205" s="5" t="s">
        <v>910</v>
      </c>
      <c r="B205" s="6" t="s">
        <v>911</v>
      </c>
      <c r="C205" s="6" t="s">
        <v>912</v>
      </c>
      <c r="D205" s="17" t="s">
        <v>913</v>
      </c>
      <c r="E205" s="6" t="s">
        <v>74</v>
      </c>
      <c r="F205" s="6" t="s">
        <v>311</v>
      </c>
      <c r="G205" s="18"/>
      <c r="H205" s="9" t="s">
        <v>119</v>
      </c>
      <c r="I205" s="9"/>
      <c r="J205" s="11" t="s">
        <v>27</v>
      </c>
      <c r="K205" s="6"/>
    </row>
    <row r="206" customFormat="false" ht="12.8" hidden="false" customHeight="false" outlineLevel="0" collapsed="false">
      <c r="A206" s="5" t="s">
        <v>914</v>
      </c>
      <c r="B206" s="6" t="s">
        <v>915</v>
      </c>
      <c r="C206" s="6" t="s">
        <v>916</v>
      </c>
      <c r="D206" s="7" t="s">
        <v>913</v>
      </c>
      <c r="E206" s="6" t="s">
        <v>187</v>
      </c>
      <c r="F206" s="6" t="s">
        <v>311</v>
      </c>
      <c r="G206" s="8" t="n">
        <v>1.818</v>
      </c>
      <c r="H206" s="9" t="s">
        <v>119</v>
      </c>
      <c r="I206" s="9"/>
      <c r="J206" s="11" t="s">
        <v>20</v>
      </c>
      <c r="K206" s="6"/>
    </row>
    <row r="207" customFormat="false" ht="12.8" hidden="false" customHeight="false" outlineLevel="0" collapsed="false">
      <c r="A207" s="5" t="s">
        <v>917</v>
      </c>
      <c r="B207" s="6" t="s">
        <v>918</v>
      </c>
      <c r="C207" s="6" t="s">
        <v>919</v>
      </c>
      <c r="D207" s="7" t="s">
        <v>913</v>
      </c>
      <c r="E207" s="6" t="s">
        <v>187</v>
      </c>
      <c r="F207" s="6" t="s">
        <v>311</v>
      </c>
      <c r="G207" s="8" t="n">
        <v>1.818</v>
      </c>
      <c r="H207" s="9" t="s">
        <v>119</v>
      </c>
      <c r="I207" s="9"/>
      <c r="J207" s="11" t="s">
        <v>27</v>
      </c>
      <c r="K207" s="6"/>
    </row>
    <row r="208" customFormat="false" ht="12.8" hidden="false" customHeight="false" outlineLevel="0" collapsed="false">
      <c r="A208" s="5" t="s">
        <v>920</v>
      </c>
      <c r="B208" s="6" t="s">
        <v>921</v>
      </c>
      <c r="C208" s="6" t="s">
        <v>922</v>
      </c>
      <c r="D208" s="7" t="s">
        <v>923</v>
      </c>
      <c r="E208" s="6" t="s">
        <v>187</v>
      </c>
      <c r="F208" s="6" t="s">
        <v>472</v>
      </c>
      <c r="G208" s="8" t="n">
        <v>2.2</v>
      </c>
      <c r="H208" s="9" t="s">
        <v>119</v>
      </c>
      <c r="I208" s="9"/>
      <c r="J208" s="11" t="s">
        <v>20</v>
      </c>
      <c r="K208" s="6"/>
    </row>
    <row r="209" customFormat="false" ht="12.8" hidden="false" customHeight="false" outlineLevel="0" collapsed="false">
      <c r="A209" s="5" t="s">
        <v>924</v>
      </c>
      <c r="B209" s="6" t="s">
        <v>925</v>
      </c>
      <c r="C209" s="6" t="s">
        <v>926</v>
      </c>
      <c r="D209" s="17" t="s">
        <v>927</v>
      </c>
      <c r="E209" s="6" t="s">
        <v>74</v>
      </c>
      <c r="F209" s="6" t="s">
        <v>311</v>
      </c>
      <c r="G209" s="18"/>
      <c r="H209" s="9" t="s">
        <v>119</v>
      </c>
      <c r="I209" s="9"/>
      <c r="J209" s="11" t="s">
        <v>20</v>
      </c>
      <c r="K209" s="6"/>
    </row>
    <row r="210" customFormat="false" ht="12.8" hidden="false" customHeight="false" outlineLevel="0" collapsed="false">
      <c r="A210" s="5" t="s">
        <v>928</v>
      </c>
      <c r="B210" s="6" t="s">
        <v>929</v>
      </c>
      <c r="C210" s="6" t="s">
        <v>930</v>
      </c>
      <c r="D210" s="7" t="s">
        <v>927</v>
      </c>
      <c r="E210" s="6" t="s">
        <v>187</v>
      </c>
      <c r="F210" s="6" t="s">
        <v>311</v>
      </c>
      <c r="G210" s="8" t="n">
        <v>1.818</v>
      </c>
      <c r="H210" s="9" t="s">
        <v>119</v>
      </c>
      <c r="I210" s="9"/>
      <c r="J210" s="11" t="s">
        <v>27</v>
      </c>
      <c r="K210" s="6"/>
    </row>
    <row r="211" customFormat="false" ht="12.8" hidden="false" customHeight="false" outlineLevel="0" collapsed="false">
      <c r="A211" s="5" t="s">
        <v>931</v>
      </c>
      <c r="B211" s="6" t="s">
        <v>932</v>
      </c>
      <c r="C211" s="6" t="s">
        <v>933</v>
      </c>
      <c r="D211" s="7" t="s">
        <v>934</v>
      </c>
      <c r="E211" s="6" t="s">
        <v>187</v>
      </c>
      <c r="F211" s="6" t="s">
        <v>864</v>
      </c>
      <c r="G211" s="8" t="n">
        <v>1.7</v>
      </c>
      <c r="H211" s="9" t="s">
        <v>119</v>
      </c>
      <c r="I211" s="9"/>
      <c r="J211" s="11" t="s">
        <v>27</v>
      </c>
      <c r="K211" s="6"/>
    </row>
    <row r="212" customFormat="false" ht="12.8" hidden="false" customHeight="false" outlineLevel="0" collapsed="false">
      <c r="A212" s="5" t="s">
        <v>935</v>
      </c>
      <c r="B212" s="6" t="s">
        <v>936</v>
      </c>
      <c r="C212" s="6" t="s">
        <v>937</v>
      </c>
      <c r="D212" s="7" t="s">
        <v>938</v>
      </c>
      <c r="E212" s="6" t="s">
        <v>187</v>
      </c>
      <c r="F212" s="6" t="s">
        <v>311</v>
      </c>
      <c r="G212" s="8" t="n">
        <v>1.818</v>
      </c>
      <c r="H212" s="9" t="s">
        <v>119</v>
      </c>
      <c r="I212" s="9"/>
      <c r="J212" s="11" t="s">
        <v>27</v>
      </c>
      <c r="K212" s="6"/>
    </row>
    <row r="213" customFormat="false" ht="12.8" hidden="false" customHeight="false" outlineLevel="0" collapsed="false">
      <c r="A213" s="5" t="s">
        <v>939</v>
      </c>
      <c r="B213" s="6" t="s">
        <v>940</v>
      </c>
      <c r="C213" s="6" t="s">
        <v>941</v>
      </c>
      <c r="D213" s="7" t="s">
        <v>938</v>
      </c>
      <c r="E213" s="6" t="s">
        <v>187</v>
      </c>
      <c r="F213" s="6" t="s">
        <v>311</v>
      </c>
      <c r="G213" s="8" t="n">
        <v>1.818</v>
      </c>
      <c r="H213" s="9" t="s">
        <v>119</v>
      </c>
      <c r="I213" s="9"/>
      <c r="J213" s="11" t="s">
        <v>20</v>
      </c>
      <c r="K213" s="6"/>
    </row>
    <row r="214" customFormat="false" ht="12.8" hidden="false" customHeight="false" outlineLevel="0" collapsed="false">
      <c r="A214" s="5" t="s">
        <v>942</v>
      </c>
      <c r="B214" s="6" t="s">
        <v>943</v>
      </c>
      <c r="C214" s="6" t="s">
        <v>944</v>
      </c>
      <c r="D214" s="7" t="s">
        <v>938</v>
      </c>
      <c r="E214" s="6" t="s">
        <v>187</v>
      </c>
      <c r="F214" s="6" t="s">
        <v>649</v>
      </c>
      <c r="G214" s="8" t="n">
        <v>2.6</v>
      </c>
      <c r="H214" s="9" t="s">
        <v>19</v>
      </c>
      <c r="I214" s="9"/>
      <c r="J214" s="11" t="s">
        <v>20</v>
      </c>
      <c r="K214" s="6" t="s">
        <v>586</v>
      </c>
    </row>
    <row r="215" customFormat="false" ht="12.8" hidden="false" customHeight="false" outlineLevel="0" collapsed="false">
      <c r="A215" s="5" t="s">
        <v>945</v>
      </c>
      <c r="B215" s="6" t="s">
        <v>946</v>
      </c>
      <c r="C215" s="6" t="s">
        <v>947</v>
      </c>
      <c r="D215" s="7" t="s">
        <v>948</v>
      </c>
      <c r="E215" s="6" t="s">
        <v>187</v>
      </c>
      <c r="F215" s="6" t="s">
        <v>835</v>
      </c>
      <c r="G215" s="8" t="n">
        <v>0.8</v>
      </c>
      <c r="H215" s="9" t="s">
        <v>119</v>
      </c>
      <c r="I215" s="9"/>
      <c r="J215" s="11" t="s">
        <v>20</v>
      </c>
      <c r="K215" s="6"/>
    </row>
    <row r="216" customFormat="false" ht="12.8" hidden="false" customHeight="false" outlineLevel="0" collapsed="false">
      <c r="A216" s="5" t="s">
        <v>949</v>
      </c>
      <c r="B216" s="6" t="s">
        <v>950</v>
      </c>
      <c r="C216" s="6" t="s">
        <v>951</v>
      </c>
      <c r="D216" s="7" t="s">
        <v>948</v>
      </c>
      <c r="E216" s="6" t="s">
        <v>187</v>
      </c>
      <c r="F216" s="6" t="s">
        <v>835</v>
      </c>
      <c r="G216" s="8" t="n">
        <v>0.8</v>
      </c>
      <c r="H216" s="9" t="s">
        <v>119</v>
      </c>
      <c r="I216" s="9"/>
      <c r="J216" s="11" t="s">
        <v>20</v>
      </c>
      <c r="K216" s="6" t="s">
        <v>581</v>
      </c>
    </row>
    <row r="217" customFormat="false" ht="12.8" hidden="false" customHeight="false" outlineLevel="0" collapsed="false">
      <c r="A217" s="5" t="s">
        <v>952</v>
      </c>
      <c r="B217" s="6" t="s">
        <v>953</v>
      </c>
      <c r="C217" s="6" t="s">
        <v>954</v>
      </c>
      <c r="D217" s="7" t="s">
        <v>955</v>
      </c>
      <c r="E217" s="6" t="s">
        <v>80</v>
      </c>
      <c r="F217" s="6" t="s">
        <v>864</v>
      </c>
      <c r="G217" s="8" t="n">
        <v>1.7</v>
      </c>
      <c r="H217" s="9" t="s">
        <v>119</v>
      </c>
      <c r="I217" s="9"/>
      <c r="J217" s="11" t="s">
        <v>27</v>
      </c>
      <c r="K217" s="6"/>
    </row>
    <row r="218" customFormat="false" ht="12.8" hidden="false" customHeight="false" outlineLevel="0" collapsed="false">
      <c r="A218" s="5" t="s">
        <v>956</v>
      </c>
      <c r="B218" s="6" t="s">
        <v>957</v>
      </c>
      <c r="C218" s="6" t="s">
        <v>958</v>
      </c>
      <c r="D218" s="7" t="s">
        <v>959</v>
      </c>
      <c r="E218" s="6" t="s">
        <v>187</v>
      </c>
      <c r="F218" s="6" t="s">
        <v>311</v>
      </c>
      <c r="G218" s="8" t="n">
        <v>1.818</v>
      </c>
      <c r="H218" s="9" t="s">
        <v>119</v>
      </c>
      <c r="I218" s="9"/>
      <c r="J218" s="11" t="s">
        <v>20</v>
      </c>
      <c r="K218" s="6"/>
    </row>
    <row r="219" customFormat="false" ht="12.8" hidden="false" customHeight="false" outlineLevel="0" collapsed="false">
      <c r="A219" s="5" t="s">
        <v>960</v>
      </c>
      <c r="B219" s="6" t="s">
        <v>961</v>
      </c>
      <c r="C219" s="6" t="s">
        <v>962</v>
      </c>
      <c r="D219" s="7" t="s">
        <v>963</v>
      </c>
      <c r="E219" s="6" t="s">
        <v>187</v>
      </c>
      <c r="F219" s="6" t="s">
        <v>864</v>
      </c>
      <c r="G219" s="8" t="n">
        <v>1.7</v>
      </c>
      <c r="H219" s="9" t="s">
        <v>119</v>
      </c>
      <c r="I219" s="9"/>
      <c r="J219" s="11" t="s">
        <v>27</v>
      </c>
      <c r="K219" s="6"/>
    </row>
    <row r="220" customFormat="false" ht="12.8" hidden="false" customHeight="false" outlineLevel="0" collapsed="false">
      <c r="A220" s="5" t="s">
        <v>964</v>
      </c>
      <c r="B220" s="6" t="s">
        <v>965</v>
      </c>
      <c r="C220" s="6" t="s">
        <v>966</v>
      </c>
      <c r="D220" s="7" t="s">
        <v>967</v>
      </c>
      <c r="E220" s="6" t="s">
        <v>187</v>
      </c>
      <c r="F220" s="6" t="s">
        <v>311</v>
      </c>
      <c r="G220" s="8" t="n">
        <v>1.818</v>
      </c>
      <c r="H220" s="9" t="s">
        <v>119</v>
      </c>
      <c r="I220" s="9"/>
      <c r="J220" s="11" t="s">
        <v>20</v>
      </c>
      <c r="K220" s="6"/>
    </row>
    <row r="221" customFormat="false" ht="12.8" hidden="false" customHeight="false" outlineLevel="0" collapsed="false">
      <c r="A221" s="5" t="s">
        <v>968</v>
      </c>
      <c r="B221" s="6" t="s">
        <v>969</v>
      </c>
      <c r="C221" s="6" t="s">
        <v>970</v>
      </c>
      <c r="D221" s="7" t="s">
        <v>967</v>
      </c>
      <c r="E221" s="6" t="s">
        <v>187</v>
      </c>
      <c r="F221" s="6" t="s">
        <v>864</v>
      </c>
      <c r="G221" s="8" t="n">
        <v>1.7</v>
      </c>
      <c r="H221" s="9" t="s">
        <v>119</v>
      </c>
      <c r="I221" s="9"/>
      <c r="J221" s="11" t="s">
        <v>20</v>
      </c>
      <c r="K221" s="6"/>
    </row>
    <row r="222" customFormat="false" ht="12.8" hidden="false" customHeight="false" outlineLevel="0" collapsed="false">
      <c r="A222" s="5" t="s">
        <v>971</v>
      </c>
      <c r="B222" s="6" t="s">
        <v>972</v>
      </c>
      <c r="C222" s="6" t="s">
        <v>973</v>
      </c>
      <c r="D222" s="7" t="s">
        <v>974</v>
      </c>
      <c r="E222" s="6" t="s">
        <v>187</v>
      </c>
      <c r="F222" s="6" t="s">
        <v>472</v>
      </c>
      <c r="G222" s="8" t="n">
        <v>2.2</v>
      </c>
      <c r="H222" s="9" t="s">
        <v>119</v>
      </c>
      <c r="I222" s="9"/>
      <c r="J222" s="11" t="s">
        <v>20</v>
      </c>
      <c r="K222" s="6"/>
    </row>
    <row r="223" customFormat="false" ht="12.8" hidden="false" customHeight="false" outlineLevel="0" collapsed="false">
      <c r="A223" s="5" t="s">
        <v>975</v>
      </c>
      <c r="B223" s="6" t="s">
        <v>976</v>
      </c>
      <c r="C223" s="6" t="s">
        <v>977</v>
      </c>
      <c r="D223" s="7" t="s">
        <v>978</v>
      </c>
      <c r="E223" s="6" t="s">
        <v>187</v>
      </c>
      <c r="F223" s="6" t="s">
        <v>472</v>
      </c>
      <c r="G223" s="8" t="n">
        <v>2.2</v>
      </c>
      <c r="H223" s="9" t="s">
        <v>119</v>
      </c>
      <c r="I223" s="9"/>
      <c r="J223" s="11" t="s">
        <v>20</v>
      </c>
      <c r="K223" s="6"/>
    </row>
    <row r="224" customFormat="false" ht="12.8" hidden="false" customHeight="false" outlineLevel="0" collapsed="false">
      <c r="A224" s="5" t="s">
        <v>979</v>
      </c>
      <c r="B224" s="6" t="s">
        <v>980</v>
      </c>
      <c r="C224" s="6" t="s">
        <v>981</v>
      </c>
      <c r="D224" s="7" t="s">
        <v>982</v>
      </c>
      <c r="E224" s="6" t="s">
        <v>187</v>
      </c>
      <c r="F224" s="6" t="s">
        <v>864</v>
      </c>
      <c r="G224" s="8" t="n">
        <v>1.7</v>
      </c>
      <c r="H224" s="9" t="s">
        <v>119</v>
      </c>
      <c r="I224" s="9"/>
      <c r="J224" s="11" t="s">
        <v>27</v>
      </c>
      <c r="K224" s="6"/>
    </row>
    <row r="225" customFormat="false" ht="12.8" hidden="false" customHeight="false" outlineLevel="0" collapsed="false">
      <c r="A225" s="5" t="s">
        <v>983</v>
      </c>
      <c r="B225" s="6" t="s">
        <v>984</v>
      </c>
      <c r="C225" s="6" t="s">
        <v>985</v>
      </c>
      <c r="D225" s="7" t="s">
        <v>982</v>
      </c>
      <c r="E225" s="6" t="s">
        <v>187</v>
      </c>
      <c r="F225" s="6" t="s">
        <v>425</v>
      </c>
      <c r="G225" s="8" t="n">
        <v>2.6</v>
      </c>
      <c r="H225" s="9" t="s">
        <v>19</v>
      </c>
      <c r="I225" s="9"/>
      <c r="J225" s="11" t="s">
        <v>20</v>
      </c>
      <c r="K225" s="6"/>
    </row>
    <row r="226" customFormat="false" ht="12.8" hidden="false" customHeight="false" outlineLevel="0" collapsed="false">
      <c r="A226" s="5" t="s">
        <v>986</v>
      </c>
      <c r="B226" s="6" t="s">
        <v>987</v>
      </c>
      <c r="C226" s="6" t="s">
        <v>988</v>
      </c>
      <c r="D226" s="7" t="s">
        <v>989</v>
      </c>
      <c r="E226" s="6" t="s">
        <v>187</v>
      </c>
      <c r="F226" s="6" t="s">
        <v>864</v>
      </c>
      <c r="G226" s="8" t="n">
        <v>1.7</v>
      </c>
      <c r="H226" s="9" t="s">
        <v>119</v>
      </c>
      <c r="I226" s="9"/>
      <c r="J226" s="11" t="s">
        <v>20</v>
      </c>
      <c r="K226" s="6" t="s">
        <v>699</v>
      </c>
    </row>
    <row r="227" customFormat="false" ht="12.8" hidden="false" customHeight="false" outlineLevel="0" collapsed="false">
      <c r="A227" s="5" t="s">
        <v>990</v>
      </c>
      <c r="B227" s="6" t="s">
        <v>991</v>
      </c>
      <c r="C227" s="6" t="s">
        <v>992</v>
      </c>
      <c r="D227" s="7" t="s">
        <v>989</v>
      </c>
      <c r="E227" s="6" t="s">
        <v>187</v>
      </c>
      <c r="F227" s="6" t="s">
        <v>472</v>
      </c>
      <c r="G227" s="8" t="n">
        <v>2.2</v>
      </c>
      <c r="H227" s="9" t="s">
        <v>119</v>
      </c>
      <c r="I227" s="9"/>
      <c r="J227" s="11" t="s">
        <v>20</v>
      </c>
      <c r="K227" s="6"/>
    </row>
    <row r="228" customFormat="false" ht="12.8" hidden="false" customHeight="false" outlineLevel="0" collapsed="false">
      <c r="A228" s="5" t="s">
        <v>993</v>
      </c>
      <c r="B228" s="6" t="s">
        <v>994</v>
      </c>
      <c r="C228" s="6" t="s">
        <v>995</v>
      </c>
      <c r="D228" s="7" t="s">
        <v>989</v>
      </c>
      <c r="E228" s="6" t="s">
        <v>187</v>
      </c>
      <c r="F228" s="6" t="s">
        <v>835</v>
      </c>
      <c r="G228" s="8" t="n">
        <v>0.8</v>
      </c>
      <c r="H228" s="9" t="s">
        <v>119</v>
      </c>
      <c r="I228" s="9"/>
      <c r="J228" s="11" t="s">
        <v>20</v>
      </c>
      <c r="K228" s="0"/>
    </row>
    <row r="229" customFormat="false" ht="12.8" hidden="false" customHeight="false" outlineLevel="0" collapsed="false">
      <c r="A229" s="5" t="s">
        <v>996</v>
      </c>
      <c r="B229" s="6" t="s">
        <v>997</v>
      </c>
      <c r="C229" s="6" t="s">
        <v>998</v>
      </c>
      <c r="D229" s="17" t="s">
        <v>999</v>
      </c>
      <c r="E229" s="6" t="s">
        <v>25</v>
      </c>
      <c r="F229" s="6" t="s">
        <v>311</v>
      </c>
      <c r="G229" s="18"/>
      <c r="H229" s="9" t="s">
        <v>119</v>
      </c>
      <c r="I229" s="9"/>
      <c r="J229" s="11" t="s">
        <v>27</v>
      </c>
      <c r="K229" s="6"/>
    </row>
    <row r="230" customFormat="false" ht="12.8" hidden="false" customHeight="false" outlineLevel="0" collapsed="false">
      <c r="A230" s="5" t="s">
        <v>1000</v>
      </c>
      <c r="B230" s="6" t="s">
        <v>1001</v>
      </c>
      <c r="C230" s="6" t="s">
        <v>1002</v>
      </c>
      <c r="D230" s="7" t="s">
        <v>1003</v>
      </c>
      <c r="E230" s="6" t="s">
        <v>187</v>
      </c>
      <c r="F230" s="6" t="s">
        <v>864</v>
      </c>
      <c r="G230" s="8" t="n">
        <v>1.7</v>
      </c>
      <c r="H230" s="9" t="s">
        <v>119</v>
      </c>
      <c r="I230" s="9"/>
      <c r="J230" s="11" t="s">
        <v>20</v>
      </c>
      <c r="K230" s="6"/>
    </row>
    <row r="232" customFormat="false" ht="12.8" hidden="false" customHeight="false" outlineLevel="0" collapsed="false">
      <c r="D232" s="7"/>
      <c r="F232" s="21" t="s">
        <v>1004</v>
      </c>
      <c r="J232" s="21" t="n">
        <f aca="false">COUNTIF(J4:J230,"Positive")</f>
        <v>106</v>
      </c>
    </row>
    <row r="233" customFormat="false" ht="12.8" hidden="false" customHeight="false" outlineLevel="0" collapsed="false">
      <c r="F233" s="21" t="s">
        <v>1005</v>
      </c>
      <c r="J233" s="21" t="n">
        <f aca="false">COUNTIF(J4:J230,"Negative")</f>
        <v>121</v>
      </c>
    </row>
    <row r="234" customFormat="false" ht="12.8" hidden="false" customHeight="false" outlineLevel="0" collapsed="false">
      <c r="F234" s="21" t="s">
        <v>1006</v>
      </c>
      <c r="J234" s="22" t="n">
        <f aca="false">J232/(J232+J233)</f>
        <v>0.466960352422908</v>
      </c>
    </row>
  </sheetData>
  <conditionalFormatting sqref="J4:J230">
    <cfRule type="cellIs" priority="2" operator="equal" aboveAverage="0" equalAverage="0" bottom="0" percent="0" rank="0" text="" dxfId="4">
      <formula>"Positive"</formula>
    </cfRule>
    <cfRule type="cellIs" priority="3" operator="equal" aboveAverage="0" equalAverage="0" bottom="0" percent="0" rank="0" text="" dxfId="5">
      <formula>"Negative"</formula>
    </cfRule>
  </conditionalFormatting>
  <conditionalFormatting sqref="H4:I230">
    <cfRule type="cellIs" priority="4" operator="equal" aboveAverage="0" equalAverage="0" bottom="0" percent="0" rank="0" text="" dxfId="4">
      <formula>"Regular"</formula>
    </cfRule>
    <cfRule type="cellIs" priority="5" operator="equal" aboveAverage="0" equalAverage="0" bottom="0" percent="0" rank="0" text="" dxfId="5">
      <formula>"Alternative"</formula>
    </cfRule>
  </conditionalFormatting>
  <hyperlinks>
    <hyperlink ref="B1" r:id="rId1" display="https://pubmed.ncbi.nlm.nih.gov/?term=homeopathy&amp;filter=pubt.randomizedcontrolledtrial"/>
    <hyperlink ref="B2" r:id="rId2" display="https://pubmed.ncbi.nlm.nih.gov/?term=homeopathy+randomized+controlled+trial"/>
    <hyperlink ref="A4" r:id="rId3" display="6994789"/>
    <hyperlink ref="A5" r:id="rId4" display="7195723"/>
    <hyperlink ref="A6" r:id="rId5" display="6763404"/>
    <hyperlink ref="A7" r:id="rId6" display="6129459"/>
    <hyperlink ref="A8" r:id="rId7" display="3911965"/>
    <hyperlink ref="A9" r:id="rId8" display="2876326"/>
    <hyperlink ref="A10" r:id="rId9" display="2521722"/>
    <hyperlink ref="A11" r:id="rId10" display="2655683"/>
    <hyperlink ref="A12" r:id="rId11" display="2506969"/>
    <hyperlink ref="A13" r:id="rId12" display="2667526"/>
    <hyperlink ref="A14" r:id="rId13" display="2170921"/>
    <hyperlink ref="A15" r:id="rId14" display="2068543"/>
    <hyperlink ref="A16" r:id="rId15" display="1596811"/>
    <hyperlink ref="A17" r:id="rId16" display="8118339"/>
    <hyperlink ref="A18" r:id="rId17" display="7903572"/>
    <hyperlink ref="A19" r:id="rId18" display="8165068"/>
    <hyperlink ref="A20" r:id="rId19" display="7866080"/>
    <hyperlink ref="A21" r:id="rId20" display="7983994"/>
    <hyperlink ref="A22" r:id="rId21" display="8751030"/>
    <hyperlink ref="A23" r:id="rId22" display="9395611"/>
    <hyperlink ref="A24" r:id="rId23" display="16036166"/>
    <hyperlink ref="A25" r:id="rId24" display="7613277"/>
    <hyperlink ref="A26" r:id="rId25" display="8993956"/>
    <hyperlink ref="A27" r:id="rId26" display="9068434"/>
    <hyperlink ref="A28" r:id="rId27" display="9251877"/>
    <hyperlink ref="A29" r:id="rId28" display="9378668"/>
    <hyperlink ref="A30" r:id="rId29" display="9429007"/>
    <hyperlink ref="A31" r:id="rId30" display="9451677"/>
    <hyperlink ref="A32" r:id="rId31" display="3041973"/>
    <hyperlink ref="A33" r:id="rId32" display="9708713"/>
    <hyperlink ref="A34" r:id="rId33" display="9923984"/>
    <hyperlink ref="A35" r:id="rId34" display="9758072"/>
    <hyperlink ref="A36" r:id="rId35" display="10325874"/>
    <hyperlink ref="A37" r:id="rId36" display="10335412"/>
    <hyperlink ref="A38" r:id="rId37" display="10460983"/>
    <hyperlink ref="A39" r:id="rId38" display="10581822"/>
    <hyperlink ref="A40" r:id="rId39" display="10671699"/>
    <hyperlink ref="A41" r:id="rId40" display="11146347"/>
    <hyperlink ref="A42" r:id="rId41" display="10703903"/>
    <hyperlink ref="A43" r:id="rId42" display="10703904"/>
    <hyperlink ref="A44" r:id="rId43" display="10784270"/>
    <hyperlink ref="A45" r:id="rId44" display="10908688"/>
    <hyperlink ref="A46" r:id="rId45" display="10948025"/>
    <hyperlink ref="A47" r:id="rId46" display="11025394"/>
    <hyperlink ref="A48" r:id="rId47" display="11055772"/>
    <hyperlink ref="A49" r:id="rId48" display="11055773"/>
    <hyperlink ref="A50" r:id="rId49" display="11142927"/>
    <hyperlink ref="A51" r:id="rId50" display="11212085"/>
    <hyperlink ref="A52" r:id="rId51" display="11224838"/>
    <hyperlink ref="A53" r:id="rId52" display="11316508"/>
    <hyperlink ref="A54" r:id="rId53" display="11327520"/>
    <hyperlink ref="A55" r:id="rId54" display="11341459"/>
    <hyperlink ref="A56" r:id="rId55" display="11479779"/>
    <hyperlink ref="A57" r:id="rId56" display="11677862"/>
    <hyperlink ref="A58" r:id="rId57" display="11505416"/>
    <hyperlink ref="A59" r:id="rId58" display="11561118"/>
    <hyperlink ref="A60" r:id="rId59" display="11896746"/>
    <hyperlink ref="A61" r:id="rId60" display="11872551"/>
    <hyperlink ref="A62" r:id="rId61" display="11934908"/>
    <hyperlink ref="A63" r:id="rId62" display="12226773"/>
    <hyperlink ref="A64" r:id="rId63" display="12422922"/>
    <hyperlink ref="A65" r:id="rId64" display="12562974"/>
    <hyperlink ref="A66" r:id="rId65" display="12716269"/>
    <hyperlink ref="A67" r:id="rId66" display="12668794"/>
    <hyperlink ref="A68" r:id="rId67" display="14587682"/>
    <hyperlink ref="A69" r:id="rId68" display="16060203"/>
    <hyperlink ref="A70" r:id="rId69" display="14651731"/>
    <hyperlink ref="A71" r:id="rId70" display="15190655"/>
    <hyperlink ref="A72" r:id="rId71" display="15016577"/>
    <hyperlink ref="A73" r:id="rId72" display="15025886"/>
    <hyperlink ref="A74" r:id="rId73" display="15165408"/>
    <hyperlink ref="A75" r:id="rId74" display="15165409"/>
    <hyperlink ref="A76" r:id="rId75" display="14734789"/>
    <hyperlink ref="A77" r:id="rId76" display="15370183"/>
    <hyperlink ref="A78" r:id="rId77" display="15532695"/>
    <hyperlink ref="A79" r:id="rId78" display="15572868"/>
    <hyperlink ref="A80" r:id="rId79" display="15610489"/>
    <hyperlink ref="A81" r:id="rId80" display="15750359"/>
    <hyperlink ref="A82" r:id="rId81" display="15750360"/>
    <hyperlink ref="A83" r:id="rId82" display="15764779"/>
    <hyperlink ref="A84" r:id="rId83" display="15741420"/>
    <hyperlink ref="A85" r:id="rId84" display="15801940"/>
    <hyperlink ref="A86" r:id="rId85" display="15866899"/>
    <hyperlink ref="A87" r:id="rId86" display="15892486"/>
    <hyperlink ref="A88" r:id="rId87" display="16036165"/>
    <hyperlink ref="A89" r:id="rId88" display="16060203"/>
    <hyperlink ref="A90" r:id="rId89" display="16296913"/>
    <hyperlink ref="A91" r:id="rId90" display="16047154"/>
    <hyperlink ref="A92" r:id="rId91" display="16338192"/>
    <hyperlink ref="A93" r:id="rId92" display="16544756"/>
    <hyperlink ref="A94" r:id="rId93" display="16721192"/>
    <hyperlink ref="A95" r:id="rId94" display="17034278"/>
    <hyperlink ref="A96" r:id="rId95" display="17105693"/>
    <hyperlink ref="A97" r:id="rId96" display="17227743"/>
    <hyperlink ref="A98" r:id="rId97" display="17227744"/>
    <hyperlink ref="A99" r:id="rId98" display="17227746"/>
    <hyperlink ref="A100" r:id="rId99" display="17210507"/>
    <hyperlink ref="A101" r:id="rId100" display="17362845"/>
    <hyperlink ref="A102" r:id="rId101" display="17180695"/>
    <hyperlink ref="A103" r:id="rId102" display="17368530"/>
    <hyperlink ref="A104" r:id="rId103" display="17628642"/>
    <hyperlink ref="A105" r:id="rId104" display="17310359"/>
    <hyperlink ref="A106" r:id="rId105" display="18251757"/>
    <hyperlink ref="A107" r:id="rId106" display="18701641"/>
    <hyperlink ref="A108" r:id="rId107" display="18787330"/>
    <hyperlink ref="A109" r:id="rId108" display="19371569"/>
    <hyperlink ref="A110" r:id="rId109" display="19799472"/>
    <hyperlink ref="A111" r:id="rId110" display="19135958"/>
    <hyperlink ref="A112" r:id="rId111" display="19305007"/>
    <hyperlink ref="A113" r:id="rId112" display="19358959"/>
    <hyperlink ref="A114" r:id="rId113" display="19420956"/>
    <hyperlink ref="A115" r:id="rId114" display="19647206"/>
    <hyperlink ref="A116" r:id="rId115" display="19583713"/>
    <hyperlink ref="A117" r:id="rId116" display="19762811"/>
    <hyperlink ref="A118" r:id="rId117" display="19887810"/>
    <hyperlink ref="A119" r:id="rId118" display="20129178"/>
    <hyperlink ref="A120" r:id="rId119" display="20233176"/>
    <hyperlink ref="A121" r:id="rId120" display="20380750"/>
    <hyperlink ref="A122" r:id="rId121" display="20807867"/>
    <hyperlink ref="A123" r:id="rId122" display="20822562"/>
    <hyperlink ref="A124" r:id="rId123" display="21076131"/>
    <hyperlink ref="A125" r:id="rId124" display="21669162"/>
    <hyperlink ref="A126" r:id="rId125" display="21784326"/>
    <hyperlink ref="A127" r:id="rId126" display="21784327"/>
    <hyperlink ref="A128" r:id="rId127" display="21962194"/>
    <hyperlink ref="A129" r:id="rId128" display="22594648"/>
    <hyperlink ref="A130" r:id="rId129" display="23424755"/>
    <hyperlink ref="A131" r:id="rId130" display="22818233"/>
    <hyperlink ref="A132" r:id="rId131" display="23025450"/>
    <hyperlink ref="A133" r:id="rId132" display="22504933"/>
    <hyperlink ref="A134" r:id="rId133" display="21954883"/>
    <hyperlink ref="A135" r:id="rId134" display="23244208"/>
    <hyperlink ref="A136" r:id="rId135" display="23341426"/>
    <hyperlink ref="A137" r:id="rId136" display="22963271"/>
    <hyperlink ref="A138" r:id="rId137" display="23561008"/>
    <hyperlink ref="A139" r:id="rId138" display="23622262"/>
    <hyperlink ref="A140" r:id="rId139" display="23981403"/>
    <hyperlink ref="A141" r:id="rId140" display="24086352"/>
    <hyperlink ref="A142" r:id="rId141" display="24050768"/>
    <hyperlink ref="A143" r:id="rId142" display="24199982"/>
    <hyperlink ref="A144" r:id="rId143" display="25060156"/>
    <hyperlink ref="A145" r:id="rId144" display="23714686"/>
    <hyperlink ref="A146" r:id="rId145" display="24685414"/>
    <hyperlink ref="A147" r:id="rId146" display="24931747"/>
    <hyperlink ref="A148" r:id="rId147" display="24931748"/>
    <hyperlink ref="A149" r:id="rId148" display="25129881"/>
    <hyperlink ref="A150" r:id="rId149" display="25439038"/>
    <hyperlink ref="A151" r:id="rId150" display="25238506"/>
    <hyperlink ref="A152" r:id="rId151" display="25636410"/>
    <hyperlink ref="A153" r:id="rId152" display="26051564"/>
    <hyperlink ref="A154" r:id="rId153" display="26773321"/>
    <hyperlink ref="A155" r:id="rId154" display="26827999"/>
    <hyperlink ref="A156" r:id="rId155" display="26828000"/>
    <hyperlink ref="A157" r:id="rId156" display="25954844"/>
    <hyperlink ref="A158" r:id="rId157" display="27493984"/>
    <hyperlink ref="A159" r:id="rId158" display=" 28144456"/>
    <hyperlink ref="A160" r:id="rId159" display="27866182"/>
    <hyperlink ref="A161" r:id="rId160" display="27912951"/>
    <hyperlink ref="A162" r:id="rId161" display="27497418"/>
    <hyperlink ref="A163" r:id="rId162" display="28325221"/>
    <hyperlink ref="A164" r:id="rId163" display="28077754"/>
    <hyperlink ref="A165" r:id="rId164" display="28187404"/>
    <hyperlink ref="A166" r:id="rId165" display="28342609"/>
    <hyperlink ref="A167" r:id="rId166" display="28666463"/>
    <hyperlink ref="A168" r:id="rId167" display="28779928"/>
    <hyperlink ref="A169" r:id="rId168" display="29458932"/>
    <hyperlink ref="A170" r:id="rId169" display="29374099"/>
    <hyperlink ref="A171" r:id="rId170" display="29625852"/>
    <hyperlink ref="A172" r:id="rId171" display="29871023"/>
    <hyperlink ref="A173" r:id="rId172" display="29871025"/>
    <hyperlink ref="A174" r:id="rId173" display="30935555"/>
    <hyperlink ref="A175" r:id="rId174" display="30970056"/>
    <hyperlink ref="A176" r:id="rId175" display="30194492"/>
    <hyperlink ref="A177" r:id="rId176" display="30736083"/>
    <hyperlink ref="A178" r:id="rId177" display="30831467"/>
    <hyperlink ref="A179" r:id="rId178" display="31199766"/>
    <hyperlink ref="A180" r:id="rId179" display="31331550"/>
    <hyperlink ref="A181" r:id="rId180" display="31434111"/>
    <hyperlink ref="A182" r:id="rId181" display="32166008"/>
    <hyperlink ref="A183" r:id="rId182" display="33079705"/>
    <hyperlink ref="A184" r:id="rId183" display="33662951"/>
    <hyperlink ref="A185" r:id="rId184" display="32869214"/>
    <hyperlink ref="A186" r:id="rId185" display=" 34085495"/>
    <hyperlink ref="A187" r:id="rId186" display="33761570"/>
    <hyperlink ref="A188" r:id="rId187" display="32532601"/>
    <hyperlink ref="A189" r:id="rId188" display="33765688"/>
    <hyperlink ref="A190" r:id="rId189" display="33857943"/>
    <hyperlink ref="A191" r:id="rId190" display="35085016"/>
    <hyperlink ref="A192" r:id="rId191" display="34492725"/>
    <hyperlink ref="A193" r:id="rId192" display="34592778"/>
    <hyperlink ref="A194" r:id="rId193" display="34147344"/>
    <hyperlink ref="A195" r:id="rId194" display="35171041"/>
    <hyperlink ref="A196" r:id="rId195" display="35339397"/>
    <hyperlink ref="A197" r:id="rId196" display="35569230"/>
    <hyperlink ref="A198" r:id="rId197" display="35299272"/>
    <hyperlink ref="A199" r:id="rId198" display="35917822"/>
    <hyperlink ref="A200" r:id="rId199" display="36442593"/>
    <hyperlink ref="A201" r:id="rId200" display="36195077"/>
    <hyperlink ref="A202" r:id="rId201" display="36244334"/>
    <hyperlink ref="A203" r:id="rId202" display="37263249"/>
    <hyperlink ref="A204" r:id="rId203" display="36115790"/>
    <hyperlink ref="A205" r:id="rId204" display="36055288"/>
    <hyperlink ref="A206" r:id="rId205" display="36122588"/>
    <hyperlink ref="A207" r:id="rId206" display="36122589"/>
    <hyperlink ref="A208" r:id="rId207" display="36307315"/>
    <hyperlink ref="A209" r:id="rId208" display="36328190"/>
    <hyperlink ref="A210" r:id="rId209" display="36513330"/>
    <hyperlink ref="A211" r:id="rId210" display="37222798"/>
    <hyperlink ref="A212" r:id="rId211" display="36696909"/>
    <hyperlink ref="A213" r:id="rId212" display="36882111"/>
    <hyperlink ref="A214" r:id="rId213" display="37967089"/>
    <hyperlink ref="A215" r:id="rId214" display="38008074"/>
    <hyperlink ref="A216" r:id="rId215" display="38286113"/>
    <hyperlink ref="A217" r:id="rId216" display="37672605"/>
    <hyperlink ref="A218" r:id="rId217" display="37364594"/>
    <hyperlink ref="A219" r:id="rId218" display="38301139"/>
    <hyperlink ref="A220" r:id="rId219" display="37748512"/>
    <hyperlink ref="A221" r:id="rId220" display="38301138"/>
    <hyperlink ref="A222" r:id="rId221" display="38631987"/>
    <hyperlink ref="A223" r:id="rId222" display="39213977"/>
    <hyperlink ref="A224" r:id="rId223" display="39084625"/>
    <hyperlink ref="A225" r:id="rId224" display="39425766"/>
    <hyperlink ref="A226" r:id="rId225" display="39321328"/>
    <hyperlink ref="A227" r:id="rId226" display="39580875"/>
    <hyperlink ref="A228" r:id="rId227" display="39864417"/>
    <hyperlink ref="A229" r:id="rId228" display="37652040"/>
    <hyperlink ref="A230" r:id="rId229" display="39951699"/>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13" activePane="bottomLeft" state="frozen"/>
      <selection pane="topLeft" activeCell="A1" activeCellId="0" sqref="A1"/>
      <selection pane="bottomLeft" activeCell="F4" activeCellId="0" sqref="F4"/>
    </sheetView>
  </sheetViews>
  <sheetFormatPr defaultColWidth="11.53515625" defaultRowHeight="12.8" zeroHeight="false" outlineLevelRow="0" outlineLevelCol="0"/>
  <sheetData>
    <row r="2" customFormat="false" ht="12.8" hidden="false" customHeight="false" outlineLevel="0" collapsed="false">
      <c r="B2" s="4" t="s">
        <v>1007</v>
      </c>
      <c r="F2" s="4" t="s">
        <v>1008</v>
      </c>
    </row>
    <row r="3" customFormat="false" ht="12.8" hidden="false" customHeight="false" outlineLevel="0" collapsed="false">
      <c r="A3" s="3" t="s">
        <v>1009</v>
      </c>
      <c r="B3" s="3" t="s">
        <v>20</v>
      </c>
      <c r="C3" s="3" t="s">
        <v>27</v>
      </c>
      <c r="D3" s="3" t="s">
        <v>1010</v>
      </c>
      <c r="E3" s="3"/>
      <c r="F3" s="3" t="s">
        <v>20</v>
      </c>
      <c r="G3" s="3" t="s">
        <v>27</v>
      </c>
      <c r="H3" s="3" t="s">
        <v>1010</v>
      </c>
    </row>
    <row r="4" customFormat="false" ht="12.8" hidden="false" customHeight="false" outlineLevel="0" collapsed="false">
      <c r="A4" s="23" t="n">
        <v>1980</v>
      </c>
      <c r="B4" s="1" t="n">
        <f aca="false">COUNTIFS('PubMed listings'!$D$4:D$230,A4&amp;"*",'PubMed listings'!$J$4:$J$230,"Positive",'PubMed listings'!$H$4:$H$230,"=Regular")</f>
        <v>1</v>
      </c>
      <c r="C4" s="1" t="n">
        <f aca="false">COUNTIFS('PubMed listings'!$D$4:D$230,A4&amp;"*",'PubMed listings'!$J$4:$J$230,"Negative",'PubMed listings'!$H$4:$H$230,"=Regular")</f>
        <v>0</v>
      </c>
      <c r="D4" s="1" t="n">
        <f aca="false">B4+C4</f>
        <v>1</v>
      </c>
      <c r="E4" s="1"/>
      <c r="F4" s="1" t="n">
        <f aca="false">COUNTIFS('PubMed listings'!$D$4:D$230,A4&amp;"*",'PubMed listings'!$J$4:$J$230,"Positive",'PubMed listings'!$H$4:$H$230,"=Alternative")</f>
        <v>0</v>
      </c>
      <c r="G4" s="1" t="n">
        <f aca="false">COUNTIFS('PubMed listings'!$D$4:D$230,A4&amp;"*",'PubMed listings'!$J$4:$J$230,"Negative",'PubMed listings'!$H$4:$H$230,"=Alternative")</f>
        <v>0</v>
      </c>
      <c r="H4" s="1" t="n">
        <f aca="false">F4+G4</f>
        <v>0</v>
      </c>
    </row>
    <row r="5" customFormat="false" ht="12.8" hidden="false" customHeight="false" outlineLevel="0" collapsed="false">
      <c r="A5" s="23" t="n">
        <v>1981</v>
      </c>
      <c r="B5" s="1" t="n">
        <f aca="false">COUNTIFS('PubMed listings'!$D$4:D$230,A5&amp;"*",'PubMed listings'!$J$4:$J$230,"Positive",'PubMed listings'!$H$4:$H$230,"=Regular")</f>
        <v>0</v>
      </c>
      <c r="C5" s="1" t="n">
        <f aca="false">COUNTIFS('PubMed listings'!$D$4:D$230,A5&amp;"*",'PubMed listings'!$J$4:$J$230,"Negative",'PubMed listings'!$H$4:$H$230,"=Regular")</f>
        <v>1</v>
      </c>
      <c r="D5" s="1" t="n">
        <f aca="false">B5+C5</f>
        <v>1</v>
      </c>
      <c r="E5" s="1"/>
      <c r="F5" s="1" t="n">
        <f aca="false">COUNTIFS('PubMed listings'!$D$4:D$230,A5&amp;"*",'PubMed listings'!$J$4:$J$230,"Positive",'PubMed listings'!$H$4:$H$230,"=Alternative")</f>
        <v>0</v>
      </c>
      <c r="G5" s="1" t="n">
        <f aca="false">COUNTIFS('PubMed listings'!$D$4:D$230,A5&amp;"*",'PubMed listings'!$J$4:$J$230,"Negative",'PubMed listings'!$H$4:$H$230,"=Alternative")</f>
        <v>0</v>
      </c>
      <c r="H5" s="1" t="n">
        <f aca="false">F5+G5</f>
        <v>0</v>
      </c>
    </row>
    <row r="6" customFormat="false" ht="12.8" hidden="false" customHeight="false" outlineLevel="0" collapsed="false">
      <c r="A6" s="23" t="n">
        <v>1982</v>
      </c>
      <c r="B6" s="1" t="n">
        <f aca="false">COUNTIFS('PubMed listings'!$D$4:D$230,A6&amp;"*",'PubMed listings'!$J$4:$J$230,"Positive",'PubMed listings'!$H$4:$H$230,"=Regular")</f>
        <v>0</v>
      </c>
      <c r="C6" s="1" t="n">
        <f aca="false">COUNTIFS('PubMed listings'!$D$4:D$230,A6&amp;"*",'PubMed listings'!$J$4:$J$230,"Negative",'PubMed listings'!$H$4:$H$230,"=Regular")</f>
        <v>1</v>
      </c>
      <c r="D6" s="1" t="n">
        <f aca="false">B6+C6</f>
        <v>1</v>
      </c>
      <c r="E6" s="1"/>
      <c r="F6" s="1" t="n">
        <f aca="false">COUNTIFS('PubMed listings'!$D$4:D$230,A6&amp;"*",'PubMed listings'!$J$4:$J$230,"Positive",'PubMed listings'!$H$4:$H$230,"=Alternative")</f>
        <v>0</v>
      </c>
      <c r="G6" s="1" t="n">
        <f aca="false">COUNTIFS('PubMed listings'!$D$4:D$230,A6&amp;"*",'PubMed listings'!$J$4:$J$230,"Negative",'PubMed listings'!$H$4:$H$230,"=Alternative")</f>
        <v>0</v>
      </c>
      <c r="H6" s="1" t="n">
        <f aca="false">F6+G6</f>
        <v>0</v>
      </c>
    </row>
    <row r="7" customFormat="false" ht="12.8" hidden="false" customHeight="false" outlineLevel="0" collapsed="false">
      <c r="A7" s="23" t="n">
        <v>1983</v>
      </c>
      <c r="B7" s="1" t="n">
        <f aca="false">COUNTIFS('PubMed listings'!$D$4:D$230,A7&amp;"*",'PubMed listings'!$J$4:$J$230,"Positive",'PubMed listings'!$H$4:$H$230,"=Regular")</f>
        <v>0</v>
      </c>
      <c r="C7" s="1" t="n">
        <f aca="false">COUNTIFS('PubMed listings'!$D$4:D$230,A7&amp;"*",'PubMed listings'!$J$4:$J$230,"Negative",'PubMed listings'!$H$4:$H$230,"=Regular")</f>
        <v>1</v>
      </c>
      <c r="D7" s="1" t="n">
        <f aca="false">B7+C7</f>
        <v>1</v>
      </c>
      <c r="E7" s="1"/>
      <c r="F7" s="1" t="n">
        <f aca="false">COUNTIFS('PubMed listings'!$D$4:D$230,A7&amp;"*",'PubMed listings'!$J$4:$J$230,"Positive",'PubMed listings'!$H$4:$H$230,"=Alternative")</f>
        <v>0</v>
      </c>
      <c r="G7" s="1" t="n">
        <f aca="false">COUNTIFS('PubMed listings'!$D$4:D$230,A7&amp;"*",'PubMed listings'!$J$4:$J$230,"Negative",'PubMed listings'!$H$4:$H$230,"=Alternative")</f>
        <v>0</v>
      </c>
      <c r="H7" s="1" t="n">
        <f aca="false">F7+G7</f>
        <v>0</v>
      </c>
    </row>
    <row r="8" customFormat="false" ht="12.8" hidden="false" customHeight="false" outlineLevel="0" collapsed="false">
      <c r="A8" s="23" t="n">
        <v>1984</v>
      </c>
      <c r="B8" s="1" t="n">
        <f aca="false">COUNTIFS('PubMed listings'!$D$4:D$230,A8&amp;"*",'PubMed listings'!$J$4:$J$230,"Positive",'PubMed listings'!$H$4:$H$230,"=Regular")</f>
        <v>0</v>
      </c>
      <c r="C8" s="1" t="n">
        <f aca="false">COUNTIFS('PubMed listings'!$D$4:D$230,A8&amp;"*",'PubMed listings'!$J$4:$J$230,"Negative",'PubMed listings'!$H$4:$H$230,"=Regular")</f>
        <v>0</v>
      </c>
      <c r="D8" s="1" t="n">
        <f aca="false">B8+C8</f>
        <v>0</v>
      </c>
      <c r="E8" s="1"/>
      <c r="F8" s="1" t="n">
        <f aca="false">COUNTIFS('PubMed listings'!$D$4:D$230,A8&amp;"*",'PubMed listings'!$J$4:$J$230,"Positive",'PubMed listings'!$H$4:$H$230,"=Alternative")</f>
        <v>0</v>
      </c>
      <c r="G8" s="1" t="n">
        <f aca="false">COUNTIFS('PubMed listings'!$D$4:D$230,A8&amp;"*",'PubMed listings'!$J$4:$J$230,"Negative",'PubMed listings'!$H$4:$H$230,"=Alternative")</f>
        <v>0</v>
      </c>
      <c r="H8" s="1" t="n">
        <f aca="false">F8+G8</f>
        <v>0</v>
      </c>
    </row>
    <row r="9" customFormat="false" ht="12.8" hidden="false" customHeight="false" outlineLevel="0" collapsed="false">
      <c r="A9" s="23" t="n">
        <v>1985</v>
      </c>
      <c r="B9" s="1" t="n">
        <f aca="false">COUNTIFS('PubMed listings'!$D$4:D$230,A9&amp;"*",'PubMed listings'!$J$4:$J$230,"Positive",'PubMed listings'!$H$4:$H$230,"=Regular")</f>
        <v>0</v>
      </c>
      <c r="C9" s="1" t="n">
        <f aca="false">COUNTIFS('PubMed listings'!$D$4:D$230,A9&amp;"*",'PubMed listings'!$J$4:$J$230,"Negative",'PubMed listings'!$H$4:$H$230,"=Regular")</f>
        <v>1</v>
      </c>
      <c r="D9" s="1" t="n">
        <f aca="false">B9+C9</f>
        <v>1</v>
      </c>
      <c r="E9" s="1"/>
      <c r="F9" s="1" t="n">
        <f aca="false">COUNTIFS('PubMed listings'!$D$4:D$230,A9&amp;"*",'PubMed listings'!$J$4:$J$230,"Positive",'PubMed listings'!$H$4:$H$230,"=Alternative")</f>
        <v>0</v>
      </c>
      <c r="G9" s="1" t="n">
        <f aca="false">COUNTIFS('PubMed listings'!$D$4:D$230,A9&amp;"*",'PubMed listings'!$J$4:$J$230,"Negative",'PubMed listings'!$H$4:$H$230,"=Alternative")</f>
        <v>0</v>
      </c>
      <c r="H9" s="1" t="n">
        <f aca="false">F9+G9</f>
        <v>0</v>
      </c>
    </row>
    <row r="10" customFormat="false" ht="12.8" hidden="false" customHeight="false" outlineLevel="0" collapsed="false">
      <c r="A10" s="23" t="n">
        <v>1986</v>
      </c>
      <c r="B10" s="1" t="n">
        <f aca="false">COUNTIFS('PubMed listings'!$D$4:D$230,A10&amp;"*",'PubMed listings'!$J$4:$J$230,"Positive",'PubMed listings'!$H$4:$H$230,"=Regular")</f>
        <v>1</v>
      </c>
      <c r="C10" s="1" t="n">
        <f aca="false">COUNTIFS('PubMed listings'!$D$4:D$230,A10&amp;"*",'PubMed listings'!$J$4:$J$230,"Negative",'PubMed listings'!$H$4:$H$230,"=Regular")</f>
        <v>0</v>
      </c>
      <c r="D10" s="1" t="n">
        <f aca="false">B10+C10</f>
        <v>1</v>
      </c>
      <c r="E10" s="1"/>
      <c r="F10" s="1" t="n">
        <f aca="false">COUNTIFS('PubMed listings'!$D$4:D$230,A10&amp;"*",'PubMed listings'!$J$4:$J$230,"Positive",'PubMed listings'!$H$4:$H$230,"=Alternative")</f>
        <v>0</v>
      </c>
      <c r="G10" s="1" t="n">
        <f aca="false">COUNTIFS('PubMed listings'!$D$4:D$230,A10&amp;"*",'PubMed listings'!$J$4:$J$230,"Negative",'PubMed listings'!$H$4:$H$230,"=Alternative")</f>
        <v>0</v>
      </c>
      <c r="H10" s="1" t="n">
        <f aca="false">F10+G10</f>
        <v>0</v>
      </c>
    </row>
    <row r="11" customFormat="false" ht="12.8" hidden="false" customHeight="false" outlineLevel="0" collapsed="false">
      <c r="A11" s="23" t="n">
        <v>1987</v>
      </c>
      <c r="B11" s="1" t="n">
        <f aca="false">COUNTIFS('PubMed listings'!$D$4:D$230,A11&amp;"*",'PubMed listings'!$J$4:$J$230,"Positive",'PubMed listings'!$H$4:$H$230,"=Regular")</f>
        <v>0</v>
      </c>
      <c r="C11" s="1" t="n">
        <f aca="false">COUNTIFS('PubMed listings'!$D$4:D$230,A11&amp;"*",'PubMed listings'!$J$4:$J$230,"Negative",'PubMed listings'!$H$4:$H$230,"=Regular")</f>
        <v>0</v>
      </c>
      <c r="D11" s="1" t="n">
        <f aca="false">B11+C11</f>
        <v>0</v>
      </c>
      <c r="E11" s="1"/>
      <c r="F11" s="1" t="n">
        <f aca="false">COUNTIFS('PubMed listings'!$D$4:D$230,A11&amp;"*",'PubMed listings'!$J$4:$J$230,"Positive",'PubMed listings'!$H$4:$H$230,"=Alternative")</f>
        <v>0</v>
      </c>
      <c r="G11" s="1" t="n">
        <f aca="false">COUNTIFS('PubMed listings'!$D$4:D$230,A11&amp;"*",'PubMed listings'!$J$4:$J$230,"Negative",'PubMed listings'!$H$4:$H$230,"=Alternative")</f>
        <v>0</v>
      </c>
      <c r="H11" s="1" t="n">
        <f aca="false">F11+G11</f>
        <v>0</v>
      </c>
    </row>
    <row r="12" customFormat="false" ht="12.8" hidden="false" customHeight="false" outlineLevel="0" collapsed="false">
      <c r="A12" s="23" t="n">
        <v>1988</v>
      </c>
      <c r="B12" s="1" t="n">
        <f aca="false">COUNTIFS('PubMed listings'!$D$4:D$230,A12&amp;"*",'PubMed listings'!$J$4:$J$230,"Positive",'PubMed listings'!$H$4:$H$230,"=Regular")</f>
        <v>0</v>
      </c>
      <c r="C12" s="1" t="n">
        <f aca="false">COUNTIFS('PubMed listings'!$D$4:D$230,A12&amp;"*",'PubMed listings'!$J$4:$J$230,"Negative",'PubMed listings'!$H$4:$H$230,"=Regular")</f>
        <v>0</v>
      </c>
      <c r="D12" s="1" t="n">
        <f aca="false">B12+C12</f>
        <v>0</v>
      </c>
      <c r="E12" s="1"/>
      <c r="F12" s="1" t="n">
        <f aca="false">COUNTIFS('PubMed listings'!$D$4:D$230,A12&amp;"*",'PubMed listings'!$J$4:$J$230,"Positive",'PubMed listings'!$H$4:$H$230,"=Alternative")</f>
        <v>0</v>
      </c>
      <c r="G12" s="1" t="n">
        <f aca="false">COUNTIFS('PubMed listings'!$D$4:D$230,A12&amp;"*",'PubMed listings'!$J$4:$J$230,"Negative",'PubMed listings'!$H$4:$H$230,"=Alternative")</f>
        <v>0</v>
      </c>
      <c r="H12" s="1" t="n">
        <f aca="false">F12+G12</f>
        <v>0</v>
      </c>
    </row>
    <row r="13" customFormat="false" ht="12.8" hidden="false" customHeight="false" outlineLevel="0" collapsed="false">
      <c r="A13" s="23" t="n">
        <v>1989</v>
      </c>
      <c r="B13" s="1" t="n">
        <f aca="false">COUNTIFS('PubMed listings'!$D$4:D$230,A13&amp;"*",'PubMed listings'!$J$4:$J$230,"Positive",'PubMed listings'!$H$4:$H$230,"=Regular")</f>
        <v>2</v>
      </c>
      <c r="C13" s="1" t="n">
        <f aca="false">COUNTIFS('PubMed listings'!$D$4:D$230,A13&amp;"*",'PubMed listings'!$J$4:$J$230,"Negative",'PubMed listings'!$H$4:$H$230,"=Regular")</f>
        <v>2</v>
      </c>
      <c r="D13" s="1" t="n">
        <f aca="false">B13+C13</f>
        <v>4</v>
      </c>
      <c r="E13" s="1"/>
      <c r="F13" s="1" t="n">
        <f aca="false">COUNTIFS('PubMed listings'!$D$4:D$230,A13&amp;"*",'PubMed listings'!$J$4:$J$230,"Positive",'PubMed listings'!$H$4:$H$230,"=Alternative")</f>
        <v>0</v>
      </c>
      <c r="G13" s="1" t="n">
        <f aca="false">COUNTIFS('PubMed listings'!$D$4:D$230,A13&amp;"*",'PubMed listings'!$J$4:$J$230,"Negative",'PubMed listings'!$H$4:$H$230,"=Alternative")</f>
        <v>0</v>
      </c>
      <c r="H13" s="1" t="n">
        <f aca="false">F13+G13</f>
        <v>0</v>
      </c>
    </row>
    <row r="14" customFormat="false" ht="12.8" hidden="false" customHeight="false" outlineLevel="0" collapsed="false">
      <c r="A14" s="23" t="n">
        <v>1990</v>
      </c>
      <c r="B14" s="1" t="n">
        <f aca="false">COUNTIFS('PubMed listings'!$D$4:D$230,A14&amp;"*",'PubMed listings'!$J$4:$J$230,"Positive",'PubMed listings'!$H$4:$H$230,"=Regular")</f>
        <v>1</v>
      </c>
      <c r="C14" s="1" t="n">
        <f aca="false">COUNTIFS('PubMed listings'!$D$4:D$230,A14&amp;"*",'PubMed listings'!$J$4:$J$230,"Negative",'PubMed listings'!$H$4:$H$230,"=Regular")</f>
        <v>0</v>
      </c>
      <c r="D14" s="1" t="n">
        <f aca="false">B14+C14</f>
        <v>1</v>
      </c>
      <c r="E14" s="1"/>
      <c r="F14" s="1" t="n">
        <f aca="false">COUNTIFS('PubMed listings'!$D$4:D$230,A14&amp;"*",'PubMed listings'!$J$4:$J$230,"Positive",'PubMed listings'!$H$4:$H$230,"=Alternative")</f>
        <v>0</v>
      </c>
      <c r="G14" s="1" t="n">
        <f aca="false">COUNTIFS('PubMed listings'!$D$4:D$230,A14&amp;"*",'PubMed listings'!$J$4:$J$230,"Negative",'PubMed listings'!$H$4:$H$230,"=Alternative")</f>
        <v>0</v>
      </c>
      <c r="H14" s="1" t="n">
        <f aca="false">F14+G14</f>
        <v>0</v>
      </c>
    </row>
    <row r="15" customFormat="false" ht="12.8" hidden="false" customHeight="false" outlineLevel="0" collapsed="false">
      <c r="A15" s="23" t="n">
        <v>1991</v>
      </c>
      <c r="B15" s="1" t="n">
        <f aca="false">COUNTIFS('PubMed listings'!$D$4:D$230,A15&amp;"*",'PubMed listings'!$J$4:$J$230,"Positive",'PubMed listings'!$H$4:$H$230,"=Regular")</f>
        <v>0</v>
      </c>
      <c r="C15" s="1" t="n">
        <f aca="false">COUNTIFS('PubMed listings'!$D$4:D$230,A15&amp;"*",'PubMed listings'!$J$4:$J$230,"Negative",'PubMed listings'!$H$4:$H$230,"=Regular")</f>
        <v>1</v>
      </c>
      <c r="D15" s="1" t="n">
        <f aca="false">B15+C15</f>
        <v>1</v>
      </c>
      <c r="E15" s="1"/>
      <c r="F15" s="1" t="n">
        <f aca="false">COUNTIFS('PubMed listings'!$D$4:D$230,A15&amp;"*",'PubMed listings'!$J$4:$J$230,"Positive",'PubMed listings'!$H$4:$H$230,"=Alternative")</f>
        <v>0</v>
      </c>
      <c r="G15" s="1" t="n">
        <f aca="false">COUNTIFS('PubMed listings'!$D$4:D$230,A15&amp;"*",'PubMed listings'!$J$4:$J$230,"Negative",'PubMed listings'!$H$4:$H$230,"=Alternative")</f>
        <v>0</v>
      </c>
      <c r="H15" s="1" t="n">
        <f aca="false">F15+G15</f>
        <v>0</v>
      </c>
    </row>
    <row r="16" customFormat="false" ht="12.8" hidden="false" customHeight="false" outlineLevel="0" collapsed="false">
      <c r="A16" s="23" t="n">
        <v>1992</v>
      </c>
      <c r="B16" s="1" t="n">
        <f aca="false">COUNTIFS('PubMed listings'!$D$4:D$230,A16&amp;"*",'PubMed listings'!$J$4:$J$230,"Positive",'PubMed listings'!$H$4:$H$230,"=Regular")</f>
        <v>0</v>
      </c>
      <c r="C16" s="1" t="n">
        <f aca="false">COUNTIFS('PubMed listings'!$D$4:D$230,A16&amp;"*",'PubMed listings'!$J$4:$J$230,"Negative",'PubMed listings'!$H$4:$H$230,"=Regular")</f>
        <v>1</v>
      </c>
      <c r="D16" s="1" t="n">
        <f aca="false">B16+C16</f>
        <v>1</v>
      </c>
      <c r="E16" s="1"/>
      <c r="F16" s="1" t="n">
        <f aca="false">COUNTIFS('PubMed listings'!$D$4:D$230,A16&amp;"*",'PubMed listings'!$J$4:$J$230,"Positive",'PubMed listings'!$H$4:$H$230,"=Alternative")</f>
        <v>0</v>
      </c>
      <c r="G16" s="1" t="n">
        <f aca="false">COUNTIFS('PubMed listings'!$D$4:D$230,A16&amp;"*",'PubMed listings'!$J$4:$J$230,"Negative",'PubMed listings'!$H$4:$H$230,"=Alternative")</f>
        <v>0</v>
      </c>
      <c r="H16" s="1" t="n">
        <f aca="false">F16+G16</f>
        <v>0</v>
      </c>
    </row>
    <row r="17" customFormat="false" ht="12.8" hidden="false" customHeight="false" outlineLevel="0" collapsed="false">
      <c r="A17" s="23" t="n">
        <v>1993</v>
      </c>
      <c r="B17" s="1" t="n">
        <f aca="false">COUNTIFS('PubMed listings'!$D$4:D$230,A17&amp;"*",'PubMed listings'!$J$4:$J$230,"Positive",'PubMed listings'!$H$4:$H$230,"=Regular")</f>
        <v>1</v>
      </c>
      <c r="C17" s="1" t="n">
        <f aca="false">COUNTIFS('PubMed listings'!$D$4:D$230,A17&amp;"*",'PubMed listings'!$J$4:$J$230,"Negative",'PubMed listings'!$H$4:$H$230,"=Regular")</f>
        <v>1</v>
      </c>
      <c r="D17" s="1" t="n">
        <f aca="false">B17+C17</f>
        <v>2</v>
      </c>
      <c r="E17" s="1"/>
      <c r="F17" s="1" t="n">
        <f aca="false">COUNTIFS('PubMed listings'!$D$4:D$230,A17&amp;"*",'PubMed listings'!$J$4:$J$230,"Positive",'PubMed listings'!$H$4:$H$230,"=Alternative")</f>
        <v>0</v>
      </c>
      <c r="G17" s="1" t="n">
        <f aca="false">COUNTIFS('PubMed listings'!$D$4:D$230,A17&amp;"*",'PubMed listings'!$J$4:$J$230,"Negative",'PubMed listings'!$H$4:$H$230,"=Alternative")</f>
        <v>0</v>
      </c>
      <c r="H17" s="1" t="n">
        <f aca="false">F17+G17</f>
        <v>0</v>
      </c>
    </row>
    <row r="18" customFormat="false" ht="12.8" hidden="false" customHeight="false" outlineLevel="0" collapsed="false">
      <c r="A18" s="23" t="n">
        <v>1994</v>
      </c>
      <c r="B18" s="1" t="n">
        <f aca="false">COUNTIFS('PubMed listings'!$D$4:D$230,A18&amp;"*",'PubMed listings'!$J$4:$J$230,"Positive",'PubMed listings'!$H$4:$H$230,"=Regular")</f>
        <v>2</v>
      </c>
      <c r="C18" s="1" t="n">
        <f aca="false">COUNTIFS('PubMed listings'!$D$4:D$230,A18&amp;"*",'PubMed listings'!$J$4:$J$230,"Negative",'PubMed listings'!$H$4:$H$230,"=Regular")</f>
        <v>1</v>
      </c>
      <c r="D18" s="1" t="n">
        <f aca="false">B18+C18</f>
        <v>3</v>
      </c>
      <c r="E18" s="1"/>
      <c r="F18" s="1" t="n">
        <f aca="false">COUNTIFS('PubMed listings'!$D$4:D$230,A18&amp;"*",'PubMed listings'!$J$4:$J$230,"Positive",'PubMed listings'!$H$4:$H$230,"=Alternative")</f>
        <v>0</v>
      </c>
      <c r="G18" s="1" t="n">
        <f aca="false">COUNTIFS('PubMed listings'!$D$4:D$230,A18&amp;"*",'PubMed listings'!$J$4:$J$230,"Negative",'PubMed listings'!$H$4:$H$230,"=Alternative")</f>
        <v>0</v>
      </c>
      <c r="H18" s="1" t="n">
        <f aca="false">F18+G18</f>
        <v>0</v>
      </c>
    </row>
    <row r="19" customFormat="false" ht="12.8" hidden="false" customHeight="false" outlineLevel="0" collapsed="false">
      <c r="A19" s="23" t="n">
        <v>1995</v>
      </c>
      <c r="B19" s="1" t="n">
        <f aca="false">COUNTIFS('PubMed listings'!$D$4:D$230,A19&amp;"*",'PubMed listings'!$J$4:$J$230,"Positive",'PubMed listings'!$H$4:$H$230,"=Regular")</f>
        <v>1</v>
      </c>
      <c r="C19" s="1" t="n">
        <f aca="false">COUNTIFS('PubMed listings'!$D$4:D$230,A19&amp;"*",'PubMed listings'!$J$4:$J$230,"Negative",'PubMed listings'!$H$4:$H$230,"=Regular")</f>
        <v>2</v>
      </c>
      <c r="D19" s="1" t="n">
        <f aca="false">B19+C19</f>
        <v>3</v>
      </c>
      <c r="E19" s="1"/>
      <c r="F19" s="1" t="n">
        <f aca="false">COUNTIFS('PubMed listings'!$D$4:D$230,A19&amp;"*",'PubMed listings'!$J$4:$J$230,"Positive",'PubMed listings'!$H$4:$H$230,"=Alternative")</f>
        <v>0</v>
      </c>
      <c r="G19" s="1" t="n">
        <f aca="false">COUNTIFS('PubMed listings'!$D$4:D$230,A19&amp;"*",'PubMed listings'!$J$4:$J$230,"Negative",'PubMed listings'!$H$4:$H$230,"=Alternative")</f>
        <v>1</v>
      </c>
      <c r="H19" s="1" t="n">
        <f aca="false">F19+G19</f>
        <v>1</v>
      </c>
    </row>
    <row r="20" customFormat="false" ht="12.8" hidden="false" customHeight="false" outlineLevel="0" collapsed="false">
      <c r="A20" s="23" t="n">
        <v>1996</v>
      </c>
      <c r="B20" s="1" t="n">
        <f aca="false">COUNTIFS('PubMed listings'!$D$4:D$230,A20&amp;"*",'PubMed listings'!$J$4:$J$230,"Positive",'PubMed listings'!$H$4:$H$230,"=Regular")</f>
        <v>0</v>
      </c>
      <c r="C20" s="1" t="n">
        <f aca="false">COUNTIFS('PubMed listings'!$D$4:D$230,A20&amp;"*",'PubMed listings'!$J$4:$J$230,"Negative",'PubMed listings'!$H$4:$H$230,"=Regular")</f>
        <v>1</v>
      </c>
      <c r="D20" s="1" t="n">
        <f aca="false">B20+C20</f>
        <v>1</v>
      </c>
      <c r="E20" s="1"/>
      <c r="F20" s="1" t="n">
        <f aca="false">COUNTIFS('PubMed listings'!$D$4:D$230,A20&amp;"*",'PubMed listings'!$J$4:$J$230,"Positive",'PubMed listings'!$H$4:$H$230,"=Alternative")</f>
        <v>0</v>
      </c>
      <c r="G20" s="1" t="n">
        <f aca="false">COUNTIFS('PubMed listings'!$D$4:D$230,A20&amp;"*",'PubMed listings'!$J$4:$J$230,"Negative",'PubMed listings'!$H$4:$H$230,"=Alternative")</f>
        <v>0</v>
      </c>
      <c r="H20" s="1" t="n">
        <f aca="false">F20+G20</f>
        <v>0</v>
      </c>
    </row>
    <row r="21" customFormat="false" ht="12.8" hidden="false" customHeight="false" outlineLevel="0" collapsed="false">
      <c r="A21" s="23" t="n">
        <v>1997</v>
      </c>
      <c r="B21" s="1" t="n">
        <f aca="false">COUNTIFS('PubMed listings'!$D$4:D$230,A21&amp;"*",'PubMed listings'!$J$4:$J$230,"Positive",'PubMed listings'!$H$4:$H$230,"=Regular")</f>
        <v>1</v>
      </c>
      <c r="C21" s="1" t="n">
        <f aca="false">COUNTIFS('PubMed listings'!$D$4:D$230,A21&amp;"*",'PubMed listings'!$J$4:$J$230,"Negative",'PubMed listings'!$H$4:$H$230,"=Regular")</f>
        <v>4</v>
      </c>
      <c r="D21" s="1" t="n">
        <f aca="false">B21+C21</f>
        <v>5</v>
      </c>
      <c r="E21" s="1"/>
      <c r="F21" s="1" t="n">
        <f aca="false">COUNTIFS('PubMed listings'!$D$4:D$230,A21&amp;"*",'PubMed listings'!$J$4:$J$230,"Positive",'PubMed listings'!$H$4:$H$230,"=Alternative")</f>
        <v>0</v>
      </c>
      <c r="G21" s="1" t="n">
        <f aca="false">COUNTIFS('PubMed listings'!$D$4:D$230,A21&amp;"*",'PubMed listings'!$J$4:$J$230,"Negative",'PubMed listings'!$H$4:$H$230,"=Alternative")</f>
        <v>0</v>
      </c>
      <c r="H21" s="1" t="n">
        <f aca="false">F21+G21</f>
        <v>0</v>
      </c>
    </row>
    <row r="22" customFormat="false" ht="12.8" hidden="false" customHeight="false" outlineLevel="0" collapsed="false">
      <c r="A22" s="23" t="n">
        <v>1998</v>
      </c>
      <c r="B22" s="1" t="n">
        <f aca="false">COUNTIFS('PubMed listings'!$D$4:D$230,A22&amp;"*",'PubMed listings'!$J$4:$J$230,"Positive",'PubMed listings'!$H$4:$H$230,"=Regular")</f>
        <v>1</v>
      </c>
      <c r="C22" s="1" t="n">
        <f aca="false">COUNTIFS('PubMed listings'!$D$4:D$230,A22&amp;"*",'PubMed listings'!$J$4:$J$230,"Negative",'PubMed listings'!$H$4:$H$230,"=Regular")</f>
        <v>4</v>
      </c>
      <c r="D22" s="1" t="n">
        <f aca="false">B22+C22</f>
        <v>5</v>
      </c>
      <c r="E22" s="1"/>
      <c r="F22" s="1" t="n">
        <f aca="false">COUNTIFS('PubMed listings'!$D$4:D$230,A22&amp;"*",'PubMed listings'!$J$4:$J$230,"Positive",'PubMed listings'!$H$4:$H$230,"=Alternative")</f>
        <v>0</v>
      </c>
      <c r="G22" s="1" t="n">
        <f aca="false">COUNTIFS('PubMed listings'!$D$4:D$230,A22&amp;"*",'PubMed listings'!$J$4:$J$230,"Negative",'PubMed listings'!$H$4:$H$230,"=Alternative")</f>
        <v>0</v>
      </c>
      <c r="H22" s="1" t="n">
        <f aca="false">F22+G22</f>
        <v>0</v>
      </c>
    </row>
    <row r="23" customFormat="false" ht="12.8" hidden="false" customHeight="false" outlineLevel="0" collapsed="false">
      <c r="A23" s="23" t="n">
        <v>1999</v>
      </c>
      <c r="B23" s="1" t="n">
        <f aca="false">COUNTIFS('PubMed listings'!$D$4:D$230,A23&amp;"*",'PubMed listings'!$J$4:$J$230,"Positive",'PubMed listings'!$H$4:$H$230,"=Regular")</f>
        <v>1</v>
      </c>
      <c r="C23" s="1" t="n">
        <f aca="false">COUNTIFS('PubMed listings'!$D$4:D$230,A23&amp;"*",'PubMed listings'!$J$4:$J$230,"Negative",'PubMed listings'!$H$4:$H$230,"=Regular")</f>
        <v>0</v>
      </c>
      <c r="D23" s="1" t="n">
        <f aca="false">B23+C23</f>
        <v>1</v>
      </c>
      <c r="E23" s="1"/>
      <c r="F23" s="1" t="n">
        <f aca="false">COUNTIFS('PubMed listings'!$D$4:D$230,A23&amp;"*",'PubMed listings'!$J$4:$J$230,"Positive",'PubMed listings'!$H$4:$H$230,"=Alternative")</f>
        <v>0</v>
      </c>
      <c r="G23" s="1" t="n">
        <f aca="false">COUNTIFS('PubMed listings'!$D$4:D$230,A23&amp;"*",'PubMed listings'!$J$4:$J$230,"Negative",'PubMed listings'!$H$4:$H$230,"=Alternative")</f>
        <v>3</v>
      </c>
      <c r="H23" s="1" t="n">
        <f aca="false">F23+G23</f>
        <v>3</v>
      </c>
    </row>
    <row r="24" customFormat="false" ht="12.8" hidden="false" customHeight="false" outlineLevel="0" collapsed="false">
      <c r="A24" s="23" t="n">
        <v>2000</v>
      </c>
      <c r="B24" s="1" t="n">
        <f aca="false">COUNTIFS('PubMed listings'!$D$4:D$230,A24&amp;"*",'PubMed listings'!$J$4:$J$230,"Positive",'PubMed listings'!$H$4:$H$230,"=Regular")</f>
        <v>2</v>
      </c>
      <c r="C24" s="1" t="n">
        <f aca="false">COUNTIFS('PubMed listings'!$D$4:D$230,A24&amp;"*",'PubMed listings'!$J$4:$J$230,"Negative",'PubMed listings'!$H$4:$H$230,"=Regular")</f>
        <v>1</v>
      </c>
      <c r="D24" s="1" t="n">
        <f aca="false">B24+C24</f>
        <v>3</v>
      </c>
      <c r="E24" s="1"/>
      <c r="F24" s="1" t="n">
        <f aca="false">COUNTIFS('PubMed listings'!$D$4:D$230,A24&amp;"*",'PubMed listings'!$J$4:$J$230,"Positive",'PubMed listings'!$H$4:$H$230,"=Alternative")</f>
        <v>3</v>
      </c>
      <c r="G24" s="1" t="n">
        <f aca="false">COUNTIFS('PubMed listings'!$D$4:D$230,A24&amp;"*",'PubMed listings'!$J$4:$J$230,"Negative",'PubMed listings'!$H$4:$H$230,"=Alternative")</f>
        <v>4</v>
      </c>
      <c r="H24" s="1" t="n">
        <f aca="false">F24+G24</f>
        <v>7</v>
      </c>
    </row>
    <row r="25" customFormat="false" ht="12.8" hidden="false" customHeight="false" outlineLevel="0" collapsed="false">
      <c r="A25" s="23" t="n">
        <v>2001</v>
      </c>
      <c r="B25" s="1" t="n">
        <f aca="false">COUNTIFS('PubMed listings'!$D$4:D$230,A25&amp;"*",'PubMed listings'!$J$4:$J$230,"Positive",'PubMed listings'!$H$4:$H$230,"=Regular")</f>
        <v>1</v>
      </c>
      <c r="C25" s="1" t="n">
        <f aca="false">COUNTIFS('PubMed listings'!$D$4:D$230,A25&amp;"*",'PubMed listings'!$J$4:$J$230,"Negative",'PubMed listings'!$H$4:$H$230,"=Regular")</f>
        <v>4</v>
      </c>
      <c r="D25" s="1" t="n">
        <f aca="false">B25+C25</f>
        <v>5</v>
      </c>
      <c r="E25" s="1"/>
      <c r="F25" s="1" t="n">
        <f aca="false">COUNTIFS('PubMed listings'!$D$4:D$230,A25&amp;"*",'PubMed listings'!$J$4:$J$230,"Positive",'PubMed listings'!$H$4:$H$230,"=Alternative")</f>
        <v>0</v>
      </c>
      <c r="G25" s="1" t="n">
        <f aca="false">COUNTIFS('PubMed listings'!$D$4:D$230,A25&amp;"*",'PubMed listings'!$J$4:$J$230,"Negative",'PubMed listings'!$H$4:$H$230,"=Alternative")</f>
        <v>4</v>
      </c>
      <c r="H25" s="1" t="n">
        <f aca="false">F25+G25</f>
        <v>4</v>
      </c>
    </row>
    <row r="26" customFormat="false" ht="12.8" hidden="false" customHeight="false" outlineLevel="0" collapsed="false">
      <c r="A26" s="23" t="n">
        <v>2002</v>
      </c>
      <c r="B26" s="1" t="n">
        <f aca="false">COUNTIFS('PubMed listings'!$D$4:D$230,A26&amp;"*",'PubMed listings'!$J$4:$J$230,"Positive",'PubMed listings'!$H$4:$H$230,"=Regular")</f>
        <v>1</v>
      </c>
      <c r="C26" s="1" t="n">
        <f aca="false">COUNTIFS('PubMed listings'!$D$4:D$230,A26&amp;"*",'PubMed listings'!$J$4:$J$230,"Negative",'PubMed listings'!$H$4:$H$230,"=Regular")</f>
        <v>2</v>
      </c>
      <c r="D26" s="1" t="n">
        <f aca="false">B26+C26</f>
        <v>3</v>
      </c>
      <c r="E26" s="1"/>
      <c r="F26" s="1" t="n">
        <f aca="false">COUNTIFS('PubMed listings'!$D$4:D$230,A26&amp;"*",'PubMed listings'!$J$4:$J$230,"Positive",'PubMed listings'!$H$4:$H$230,"=Alternative")</f>
        <v>1</v>
      </c>
      <c r="G26" s="1" t="n">
        <f aca="false">COUNTIFS('PubMed listings'!$D$4:D$230,A26&amp;"*",'PubMed listings'!$J$4:$J$230,"Negative",'PubMed listings'!$H$4:$H$230,"=Alternative")</f>
        <v>1</v>
      </c>
      <c r="H26" s="1" t="n">
        <f aca="false">F26+G26</f>
        <v>2</v>
      </c>
    </row>
    <row r="27" customFormat="false" ht="12.8" hidden="false" customHeight="false" outlineLevel="0" collapsed="false">
      <c r="A27" s="23" t="n">
        <v>2003</v>
      </c>
      <c r="B27" s="1" t="n">
        <f aca="false">COUNTIFS('PubMed listings'!$D$4:D$230,A27&amp;"*",'PubMed listings'!$J$4:$J$230,"Positive",'PubMed listings'!$H$4:$H$230,"=Regular")</f>
        <v>0</v>
      </c>
      <c r="C27" s="1" t="n">
        <f aca="false">COUNTIFS('PubMed listings'!$D$4:D$230,A27&amp;"*",'PubMed listings'!$J$4:$J$230,"Negative",'PubMed listings'!$H$4:$H$230,"=Regular")</f>
        <v>4</v>
      </c>
      <c r="D27" s="1" t="n">
        <f aca="false">B27+C27</f>
        <v>4</v>
      </c>
      <c r="E27" s="1"/>
      <c r="F27" s="1" t="n">
        <f aca="false">COUNTIFS('PubMed listings'!$D$4:D$230,A27&amp;"*",'PubMed listings'!$J$4:$J$230,"Positive",'PubMed listings'!$H$4:$H$230,"=Alternative")</f>
        <v>1</v>
      </c>
      <c r="G27" s="1" t="n">
        <f aca="false">COUNTIFS('PubMed listings'!$D$4:D$230,A27&amp;"*",'PubMed listings'!$J$4:$J$230,"Negative",'PubMed listings'!$H$4:$H$230,"=Alternative")</f>
        <v>2</v>
      </c>
      <c r="H27" s="1" t="n">
        <f aca="false">F27+G27</f>
        <v>3</v>
      </c>
    </row>
    <row r="28" customFormat="false" ht="12.8" hidden="false" customHeight="false" outlineLevel="0" collapsed="false">
      <c r="A28" s="23" t="n">
        <v>2004</v>
      </c>
      <c r="B28" s="1" t="n">
        <f aca="false">COUNTIFS('PubMed listings'!$D$4:D$230,A28&amp;"*",'PubMed listings'!$J$4:$J$230,"Positive",'PubMed listings'!$H$4:$H$230,"=Regular")</f>
        <v>2</v>
      </c>
      <c r="C28" s="1" t="n">
        <f aca="false">COUNTIFS('PubMed listings'!$D$4:D$230,A28&amp;"*",'PubMed listings'!$J$4:$J$230,"Negative",'PubMed listings'!$H$4:$H$230,"=Regular")</f>
        <v>2</v>
      </c>
      <c r="D28" s="1" t="n">
        <f aca="false">B28+C28</f>
        <v>4</v>
      </c>
      <c r="E28" s="1"/>
      <c r="F28" s="1" t="n">
        <f aca="false">COUNTIFS('PubMed listings'!$D$4:D$230,A28&amp;"*",'PubMed listings'!$J$4:$J$230,"Positive",'PubMed listings'!$H$4:$H$230,"=Alternative")</f>
        <v>3</v>
      </c>
      <c r="G28" s="1" t="n">
        <f aca="false">COUNTIFS('PubMed listings'!$D$4:D$230,A28&amp;"*",'PubMed listings'!$J$4:$J$230,"Negative",'PubMed listings'!$H$4:$H$230,"=Alternative")</f>
        <v>2</v>
      </c>
      <c r="H28" s="1" t="n">
        <f aca="false">F28+G28</f>
        <v>5</v>
      </c>
    </row>
    <row r="29" customFormat="false" ht="12.8" hidden="false" customHeight="false" outlineLevel="0" collapsed="false">
      <c r="A29" s="23" t="n">
        <v>2005</v>
      </c>
      <c r="B29" s="1" t="n">
        <f aca="false">COUNTIFS('PubMed listings'!$D$4:D$230,A29&amp;"*",'PubMed listings'!$J$4:$J$230,"Positive",'PubMed listings'!$H$4:$H$230,"=Regular")</f>
        <v>3</v>
      </c>
      <c r="C29" s="1" t="n">
        <f aca="false">COUNTIFS('PubMed listings'!$D$4:D$230,A29&amp;"*",'PubMed listings'!$J$4:$J$230,"Negative",'PubMed listings'!$H$4:$H$230,"=Regular")</f>
        <v>2</v>
      </c>
      <c r="D29" s="1" t="n">
        <f aca="false">B29+C29</f>
        <v>5</v>
      </c>
      <c r="E29" s="1"/>
      <c r="F29" s="1" t="n">
        <f aca="false">COUNTIFS('PubMed listings'!$D$4:D$230,A29&amp;"*",'PubMed listings'!$J$4:$J$230,"Positive",'PubMed listings'!$H$4:$H$230,"=Alternative")</f>
        <v>4</v>
      </c>
      <c r="G29" s="1" t="n">
        <f aca="false">COUNTIFS('PubMed listings'!$D$4:D$230,A29&amp;"*",'PubMed listings'!$J$4:$J$230,"Negative",'PubMed listings'!$H$4:$H$230,"=Alternative")</f>
        <v>3</v>
      </c>
      <c r="H29" s="1" t="n">
        <f aca="false">F29+G29</f>
        <v>7</v>
      </c>
    </row>
    <row r="30" customFormat="false" ht="12.8" hidden="false" customHeight="false" outlineLevel="0" collapsed="false">
      <c r="A30" s="23" t="n">
        <v>2006</v>
      </c>
      <c r="B30" s="1" t="n">
        <f aca="false">COUNTIFS('PubMed listings'!$D$4:D$230,A30&amp;"*",'PubMed listings'!$J$4:$J$230,"Positive",'PubMed listings'!$H$4:$H$230,"=Regular")</f>
        <v>1</v>
      </c>
      <c r="C30" s="1" t="n">
        <f aca="false">COUNTIFS('PubMed listings'!$D$4:D$230,A30&amp;"*",'PubMed listings'!$J$4:$J$230,"Negative",'PubMed listings'!$H$4:$H$230,"=Regular")</f>
        <v>1</v>
      </c>
      <c r="D30" s="1" t="n">
        <f aca="false">B30+C30</f>
        <v>2</v>
      </c>
      <c r="E30" s="1"/>
      <c r="F30" s="1" t="n">
        <f aca="false">COUNTIFS('PubMed listings'!$D$4:D$230,A30&amp;"*",'PubMed listings'!$J$4:$J$230,"Positive",'PubMed listings'!$H$4:$H$230,"=Alternative")</f>
        <v>0</v>
      </c>
      <c r="G30" s="1" t="n">
        <f aca="false">COUNTIFS('PubMed listings'!$D$4:D$230,A30&amp;"*",'PubMed listings'!$J$4:$J$230,"Negative",'PubMed listings'!$H$4:$H$230,"=Alternative")</f>
        <v>2</v>
      </c>
      <c r="H30" s="1" t="n">
        <f aca="false">F30+G30</f>
        <v>2</v>
      </c>
    </row>
    <row r="31" customFormat="false" ht="12.8" hidden="false" customHeight="false" outlineLevel="0" collapsed="false">
      <c r="A31" s="23" t="n">
        <v>2007</v>
      </c>
      <c r="B31" s="1" t="n">
        <f aca="false">COUNTIFS('PubMed listings'!$D$4:D$230,A31&amp;"*",'PubMed listings'!$J$4:$J$230,"Positive",'PubMed listings'!$H$4:$H$230,"=Regular")</f>
        <v>2</v>
      </c>
      <c r="C31" s="1" t="n">
        <f aca="false">COUNTIFS('PubMed listings'!$D$4:D$230,A31&amp;"*",'PubMed listings'!$J$4:$J$230,"Negative",'PubMed listings'!$H$4:$H$230,"=Regular")</f>
        <v>1</v>
      </c>
      <c r="D31" s="1" t="n">
        <f aca="false">B31+C31</f>
        <v>3</v>
      </c>
      <c r="E31" s="1"/>
      <c r="F31" s="1" t="n">
        <f aca="false">COUNTIFS('PubMed listings'!$D$4:D$230,A31&amp;"*",'PubMed listings'!$J$4:$J$230,"Positive",'PubMed listings'!$H$4:$H$230,"=Alternative")</f>
        <v>2</v>
      </c>
      <c r="G31" s="1" t="n">
        <f aca="false">COUNTIFS('PubMed listings'!$D$4:D$230,A31&amp;"*",'PubMed listings'!$J$4:$J$230,"Negative",'PubMed listings'!$H$4:$H$230,"=Alternative")</f>
        <v>3</v>
      </c>
      <c r="H31" s="1" t="n">
        <f aca="false">F31+G31</f>
        <v>5</v>
      </c>
    </row>
    <row r="32" customFormat="false" ht="12.8" hidden="false" customHeight="false" outlineLevel="0" collapsed="false">
      <c r="A32" s="23" t="n">
        <v>2008</v>
      </c>
      <c r="B32" s="1" t="n">
        <f aca="false">COUNTIFS('PubMed listings'!$D$4:D$230,A32&amp;"*",'PubMed listings'!$J$4:$J$230,"Positive",'PubMed listings'!$H$4:$H$230,"=Regular")</f>
        <v>2</v>
      </c>
      <c r="C32" s="1" t="n">
        <f aca="false">COUNTIFS('PubMed listings'!$D$4:D$230,A32&amp;"*",'PubMed listings'!$J$4:$J$230,"Negative",'PubMed listings'!$H$4:$H$230,"=Regular")</f>
        <v>1</v>
      </c>
      <c r="D32" s="1" t="n">
        <f aca="false">B32+C32</f>
        <v>3</v>
      </c>
      <c r="E32" s="1"/>
      <c r="F32" s="1" t="n">
        <f aca="false">COUNTIFS('PubMed listings'!$D$4:D$230,A32&amp;"*",'PubMed listings'!$J$4:$J$230,"Positive",'PubMed listings'!$H$4:$H$230,"=Alternative")</f>
        <v>0</v>
      </c>
      <c r="G32" s="1" t="n">
        <f aca="false">COUNTIFS('PubMed listings'!$D$4:D$230,A32&amp;"*",'PubMed listings'!$J$4:$J$230,"Negative",'PubMed listings'!$H$4:$H$230,"=Alternative")</f>
        <v>2</v>
      </c>
      <c r="H32" s="1" t="n">
        <f aca="false">F32+G32</f>
        <v>2</v>
      </c>
    </row>
    <row r="33" customFormat="false" ht="12.8" hidden="false" customHeight="false" outlineLevel="0" collapsed="false">
      <c r="A33" s="23" t="n">
        <v>2009</v>
      </c>
      <c r="B33" s="1" t="n">
        <f aca="false">COUNTIFS('PubMed listings'!$D$4:D$230,A33&amp;"*",'PubMed listings'!$J$4:$J$230,"Positive",'PubMed listings'!$H$4:$H$230,"=Regular")</f>
        <v>1</v>
      </c>
      <c r="C33" s="1" t="n">
        <f aca="false">COUNTIFS('PubMed listings'!$D$4:D$230,A33&amp;"*",'PubMed listings'!$J$4:$J$230,"Negative",'PubMed listings'!$H$4:$H$230,"=Regular")</f>
        <v>3</v>
      </c>
      <c r="D33" s="1" t="n">
        <f aca="false">B33+C33</f>
        <v>4</v>
      </c>
      <c r="E33" s="1"/>
      <c r="F33" s="1" t="n">
        <f aca="false">COUNTIFS('PubMed listings'!$D$4:D$230,A33&amp;"*",'PubMed listings'!$J$4:$J$230,"Positive",'PubMed listings'!$H$4:$H$230,"=Alternative")</f>
        <v>4</v>
      </c>
      <c r="G33" s="1" t="n">
        <f aca="false">COUNTIFS('PubMed listings'!$D$4:D$230,A33&amp;"*",'PubMed listings'!$J$4:$J$230,"Negative",'PubMed listings'!$H$4:$H$230,"=Alternative")</f>
        <v>1</v>
      </c>
      <c r="H33" s="1" t="n">
        <f aca="false">F33+G33</f>
        <v>5</v>
      </c>
    </row>
    <row r="34" customFormat="false" ht="12.8" hidden="false" customHeight="false" outlineLevel="0" collapsed="false">
      <c r="A34" s="23" t="n">
        <v>2010</v>
      </c>
      <c r="B34" s="1" t="n">
        <f aca="false">COUNTIFS('PubMed listings'!$D$4:D$230,A34&amp;"*",'PubMed listings'!$J$4:$J$230,"Positive",'PubMed listings'!$H$4:$H$230,"=Regular")</f>
        <v>0</v>
      </c>
      <c r="C34" s="1" t="n">
        <f aca="false">COUNTIFS('PubMed listings'!$D$4:D$230,A34&amp;"*",'PubMed listings'!$J$4:$J$230,"Negative",'PubMed listings'!$H$4:$H$230,"=Regular")</f>
        <v>4</v>
      </c>
      <c r="D34" s="1" t="n">
        <f aca="false">B34+C34</f>
        <v>4</v>
      </c>
      <c r="E34" s="1"/>
      <c r="F34" s="1" t="n">
        <f aca="false">COUNTIFS('PubMed listings'!$D$4:D$230,A34&amp;"*",'PubMed listings'!$J$4:$J$230,"Positive",'PubMed listings'!$H$4:$H$230,"=Alternative")</f>
        <v>1</v>
      </c>
      <c r="G34" s="1" t="n">
        <f aca="false">COUNTIFS('PubMed listings'!$D$4:D$230,A34&amp;"*",'PubMed listings'!$J$4:$J$230,"Negative",'PubMed listings'!$H$4:$H$230,"=Alternative")</f>
        <v>0</v>
      </c>
      <c r="H34" s="1" t="n">
        <f aca="false">F34+G34</f>
        <v>1</v>
      </c>
    </row>
    <row r="35" customFormat="false" ht="12.8" hidden="false" customHeight="false" outlineLevel="0" collapsed="false">
      <c r="A35" s="23" t="n">
        <v>2011</v>
      </c>
      <c r="B35" s="1" t="n">
        <f aca="false">COUNTIFS('PubMed listings'!$D$4:D$230,A35&amp;"*",'PubMed listings'!$J$4:$J$230,"Positive",'PubMed listings'!$H$4:$H$230,"=Regular")</f>
        <v>1</v>
      </c>
      <c r="C35" s="1" t="n">
        <f aca="false">COUNTIFS('PubMed listings'!$D$4:D$230,A35&amp;"*",'PubMed listings'!$J$4:$J$230,"Negative",'PubMed listings'!$H$4:$H$230,"=Regular")</f>
        <v>1</v>
      </c>
      <c r="D35" s="1" t="n">
        <f aca="false">B35+C35</f>
        <v>2</v>
      </c>
      <c r="E35" s="1"/>
      <c r="F35" s="1" t="n">
        <f aca="false">COUNTIFS('PubMed listings'!$D$4:D$230,A35&amp;"*",'PubMed listings'!$J$4:$J$230,"Positive",'PubMed listings'!$H$4:$H$230,"=Alternative")</f>
        <v>2</v>
      </c>
      <c r="G35" s="1" t="n">
        <f aca="false">COUNTIFS('PubMed listings'!$D$4:D$230,A35&amp;"*",'PubMed listings'!$J$4:$J$230,"Negative",'PubMed listings'!$H$4:$H$230,"=Alternative")</f>
        <v>1</v>
      </c>
      <c r="H35" s="1" t="n">
        <f aca="false">F35+G35</f>
        <v>3</v>
      </c>
    </row>
    <row r="36" customFormat="false" ht="12.8" hidden="false" customHeight="false" outlineLevel="0" collapsed="false">
      <c r="A36" s="23" t="n">
        <v>2012</v>
      </c>
      <c r="B36" s="1" t="n">
        <f aca="false">COUNTIFS('PubMed listings'!$D$4:D$230,A36&amp;"*",'PubMed listings'!$J$4:$J$230,"Positive",'PubMed listings'!$H$4:$H$230,"=Regular")</f>
        <v>1</v>
      </c>
      <c r="C36" s="1" t="n">
        <f aca="false">COUNTIFS('PubMed listings'!$D$4:D$230,A36&amp;"*",'PubMed listings'!$J$4:$J$230,"Negative",'PubMed listings'!$H$4:$H$230,"=Regular")</f>
        <v>3</v>
      </c>
      <c r="D36" s="1" t="n">
        <f aca="false">B36+C36</f>
        <v>4</v>
      </c>
      <c r="E36" s="1"/>
      <c r="F36" s="1" t="n">
        <f aca="false">COUNTIFS('PubMed listings'!$D$4:D$230,A36&amp;"*",'PubMed listings'!$J$4:$J$230,"Positive",'PubMed listings'!$H$4:$H$230,"=Alternative")</f>
        <v>2</v>
      </c>
      <c r="G36" s="1" t="n">
        <f aca="false">COUNTIFS('PubMed listings'!$D$4:D$230,A36&amp;"*",'PubMed listings'!$J$4:$J$230,"Negative",'PubMed listings'!$H$4:$H$230,"=Alternative")</f>
        <v>1</v>
      </c>
      <c r="H36" s="1" t="n">
        <f aca="false">F36+G36</f>
        <v>3</v>
      </c>
    </row>
    <row r="37" customFormat="false" ht="12.8" hidden="false" customHeight="false" outlineLevel="0" collapsed="false">
      <c r="A37" s="23" t="n">
        <v>2013</v>
      </c>
      <c r="B37" s="1" t="n">
        <f aca="false">COUNTIFS('PubMed listings'!$D$4:D$230,A37&amp;"*",'PubMed listings'!$J$4:$J$230,"Positive",'PubMed listings'!$H$4:$H$230,"=Regular")</f>
        <v>0</v>
      </c>
      <c r="C37" s="1" t="n">
        <f aca="false">COUNTIFS('PubMed listings'!$D$4:D$230,A37&amp;"*",'PubMed listings'!$J$4:$J$230,"Negative",'PubMed listings'!$H$4:$H$230,"=Regular")</f>
        <v>2</v>
      </c>
      <c r="D37" s="1" t="n">
        <f aca="false">B37+C37</f>
        <v>2</v>
      </c>
      <c r="E37" s="1"/>
      <c r="F37" s="1" t="n">
        <f aca="false">COUNTIFS('PubMed listings'!$D$4:D$230,A37&amp;"*",'PubMed listings'!$J$4:$J$230,"Positive",'PubMed listings'!$H$4:$H$230,"=Alternative")</f>
        <v>6</v>
      </c>
      <c r="G37" s="1" t="n">
        <f aca="false">COUNTIFS('PubMed listings'!$D$4:D$230,A37&amp;"*",'PubMed listings'!$J$4:$J$230,"Negative",'PubMed listings'!$H$4:$H$230,"=Alternative")</f>
        <v>0</v>
      </c>
      <c r="H37" s="1" t="n">
        <f aca="false">F37+G37</f>
        <v>6</v>
      </c>
    </row>
    <row r="38" customFormat="false" ht="12.8" hidden="false" customHeight="false" outlineLevel="0" collapsed="false">
      <c r="A38" s="23" t="n">
        <v>2014</v>
      </c>
      <c r="B38" s="1" t="n">
        <f aca="false">COUNTIFS('PubMed listings'!$D$4:D$230,A38&amp;"*",'PubMed listings'!$J$4:$J$230,"Positive",'PubMed listings'!$H$4:$H$230,"=Regular")</f>
        <v>0</v>
      </c>
      <c r="C38" s="1" t="n">
        <f aca="false">COUNTIFS('PubMed listings'!$D$4:D$230,A38&amp;"*",'PubMed listings'!$J$4:$J$230,"Negative",'PubMed listings'!$H$4:$H$230,"=Regular")</f>
        <v>1</v>
      </c>
      <c r="D38" s="1" t="n">
        <f aca="false">B38+C38</f>
        <v>1</v>
      </c>
      <c r="E38" s="1"/>
      <c r="F38" s="1" t="n">
        <f aca="false">COUNTIFS('PubMed listings'!$D$4:D$230,A38&amp;"*",'PubMed listings'!$J$4:$J$230,"Positive",'PubMed listings'!$H$4:$H$230,"=Alternative")</f>
        <v>6</v>
      </c>
      <c r="G38" s="1" t="n">
        <f aca="false">COUNTIFS('PubMed listings'!$D$4:D$230,A38&amp;"*",'PubMed listings'!$J$4:$J$230,"Negative",'PubMed listings'!$H$4:$H$230,"=Alternative")</f>
        <v>1</v>
      </c>
      <c r="H38" s="1" t="n">
        <f aca="false">F38+G38</f>
        <v>7</v>
      </c>
    </row>
    <row r="39" customFormat="false" ht="12.8" hidden="false" customHeight="false" outlineLevel="0" collapsed="false">
      <c r="A39" s="23" t="n">
        <v>2015</v>
      </c>
      <c r="B39" s="1" t="n">
        <f aca="false">COUNTIFS('PubMed listings'!$D$4:D$230,A39&amp;"*",'PubMed listings'!$J$4:$J$230,"Positive",'PubMed listings'!$H$4:$H$230,"=Regular")</f>
        <v>0</v>
      </c>
      <c r="C39" s="1" t="n">
        <f aca="false">COUNTIFS('PubMed listings'!$D$4:D$230,A39&amp;"*",'PubMed listings'!$J$4:$J$230,"Negative",'PubMed listings'!$H$4:$H$230,"=Regular")</f>
        <v>0</v>
      </c>
      <c r="D39" s="1" t="n">
        <f aca="false">B39+C39</f>
        <v>0</v>
      </c>
      <c r="E39" s="1"/>
      <c r="F39" s="1" t="n">
        <f aca="false">COUNTIFS('PubMed listings'!$D$4:D$230,A39&amp;"*",'PubMed listings'!$J$4:$J$230,"Positive",'PubMed listings'!$H$4:$H$230,"=Alternative")</f>
        <v>1</v>
      </c>
      <c r="G39" s="1" t="n">
        <f aca="false">COUNTIFS('PubMed listings'!$D$4:D$230,A39&amp;"*",'PubMed listings'!$J$4:$J$230,"Negative",'PubMed listings'!$H$4:$H$230,"=Alternative")</f>
        <v>1</v>
      </c>
      <c r="H39" s="1" t="n">
        <f aca="false">F39+G39</f>
        <v>2</v>
      </c>
    </row>
    <row r="40" customFormat="false" ht="12.8" hidden="false" customHeight="false" outlineLevel="0" collapsed="false">
      <c r="A40" s="23" t="n">
        <v>2016</v>
      </c>
      <c r="B40" s="1" t="n">
        <f aca="false">COUNTIFS('PubMed listings'!$D$4:D$230,A40&amp;"*",'PubMed listings'!$J$4:$J$230,"Positive",'PubMed listings'!$H$4:$H$230,"=Regular")</f>
        <v>2</v>
      </c>
      <c r="C40" s="1" t="n">
        <f aca="false">COUNTIFS('PubMed listings'!$D$4:D$230,A40&amp;"*",'PubMed listings'!$J$4:$J$230,"Negative",'PubMed listings'!$H$4:$H$230,"=Regular")</f>
        <v>2</v>
      </c>
      <c r="D40" s="1" t="n">
        <f aca="false">B40+C40</f>
        <v>4</v>
      </c>
      <c r="E40" s="1"/>
      <c r="F40" s="1" t="n">
        <f aca="false">COUNTIFS('PubMed listings'!$D$4:D$230,A40&amp;"*",'PubMed listings'!$J$4:$J$230,"Positive",'PubMed listings'!$H$4:$H$230,"=Alternative")</f>
        <v>3</v>
      </c>
      <c r="G40" s="1" t="n">
        <f aca="false">COUNTIFS('PubMed listings'!$D$4:D$230,A40&amp;"*",'PubMed listings'!$J$4:$J$230,"Negative",'PubMed listings'!$H$4:$H$230,"=Alternative")</f>
        <v>2</v>
      </c>
      <c r="H40" s="1" t="n">
        <f aca="false">F40+G40</f>
        <v>5</v>
      </c>
    </row>
    <row r="41" customFormat="false" ht="12.8" hidden="false" customHeight="false" outlineLevel="0" collapsed="false">
      <c r="A41" s="23" t="n">
        <v>2017</v>
      </c>
      <c r="B41" s="1" t="n">
        <f aca="false">COUNTIFS('PubMed listings'!$D$4:D$230,A41&amp;"*",'PubMed listings'!$J$4:$J$230,"Positive",'PubMed listings'!$H$4:$H$230,"=Regular")</f>
        <v>2</v>
      </c>
      <c r="C41" s="1" t="n">
        <f aca="false">COUNTIFS('PubMed listings'!$D$4:D$230,A41&amp;"*",'PubMed listings'!$J$4:$J$230,"Negative",'PubMed listings'!$H$4:$H$230,"=Regular")</f>
        <v>2</v>
      </c>
      <c r="D41" s="1" t="n">
        <f aca="false">B41+C41</f>
        <v>4</v>
      </c>
      <c r="E41" s="1"/>
      <c r="F41" s="1" t="n">
        <f aca="false">COUNTIFS('PubMed listings'!$D$4:D$230,A41&amp;"*",'PubMed listings'!$J$4:$J$230,"Positive",'PubMed listings'!$H$4:$H$230,"=Alternative")</f>
        <v>1</v>
      </c>
      <c r="G41" s="1" t="n">
        <f aca="false">COUNTIFS('PubMed listings'!$D$4:D$230,A41&amp;"*",'PubMed listings'!$J$4:$J$230,"Negative",'PubMed listings'!$H$4:$H$230,"=Alternative")</f>
        <v>1</v>
      </c>
      <c r="H41" s="1" t="n">
        <f aca="false">F41+G41</f>
        <v>2</v>
      </c>
    </row>
    <row r="42" customFormat="false" ht="12.8" hidden="false" customHeight="false" outlineLevel="0" collapsed="false">
      <c r="A42" s="23" t="n">
        <v>2018</v>
      </c>
      <c r="B42" s="1" t="n">
        <f aca="false">COUNTIFS('PubMed listings'!$D$4:D$230,A42&amp;"*",'PubMed listings'!$J$4:$J$230,"Positive",'PubMed listings'!$H$4:$H$230,"=Regular")</f>
        <v>0</v>
      </c>
      <c r="C42" s="1" t="n">
        <f aca="false">COUNTIFS('PubMed listings'!$D$4:D$230,A42&amp;"*",'PubMed listings'!$J$4:$J$230,"Negative",'PubMed listings'!$H$4:$H$230,"=Regular")</f>
        <v>1</v>
      </c>
      <c r="D42" s="1" t="n">
        <f aca="false">B42+C42</f>
        <v>1</v>
      </c>
      <c r="E42" s="1"/>
      <c r="F42" s="1" t="n">
        <f aca="false">COUNTIFS('PubMed listings'!$D$4:D$230,A42&amp;"*",'PubMed listings'!$J$4:$J$230,"Positive",'PubMed listings'!$H$4:$H$230,"=Alternative")</f>
        <v>3</v>
      </c>
      <c r="G42" s="1" t="n">
        <f aca="false">COUNTIFS('PubMed listings'!$D$4:D$230,A42&amp;"*",'PubMed listings'!$J$4:$J$230,"Negative",'PubMed listings'!$H$4:$H$230,"=Alternative")</f>
        <v>1</v>
      </c>
      <c r="H42" s="1" t="n">
        <f aca="false">F42+G42</f>
        <v>4</v>
      </c>
    </row>
    <row r="43" customFormat="false" ht="12.8" hidden="false" customHeight="false" outlineLevel="0" collapsed="false">
      <c r="A43" s="23" t="n">
        <v>2019</v>
      </c>
      <c r="B43" s="1" t="n">
        <f aca="false">COUNTIFS('PubMed listings'!$D$4:D$230,A43&amp;"*",'PubMed listings'!$J$4:$J$230,"Positive",'PubMed listings'!$H$4:$H$230,"=Regular")</f>
        <v>1</v>
      </c>
      <c r="C43" s="1" t="n">
        <f aca="false">COUNTIFS('PubMed listings'!$D$4:D$230,A43&amp;"*",'PubMed listings'!$J$4:$J$230,"Negative",'PubMed listings'!$H$4:$H$230,"=Regular")</f>
        <v>2</v>
      </c>
      <c r="D43" s="1" t="n">
        <f aca="false">B43+C43</f>
        <v>3</v>
      </c>
      <c r="E43" s="1"/>
      <c r="F43" s="1" t="n">
        <f aca="false">COUNTIFS('PubMed listings'!$D$4:D$230,A43&amp;"*",'PubMed listings'!$J$4:$J$230,"Positive",'PubMed listings'!$H$4:$H$230,"=Alternative")</f>
        <v>4</v>
      </c>
      <c r="G43" s="1" t="n">
        <f aca="false">COUNTIFS('PubMed listings'!$D$4:D$230,A43&amp;"*",'PubMed listings'!$J$4:$J$230,"Negative",'PubMed listings'!$H$4:$H$230,"=Alternative")</f>
        <v>1</v>
      </c>
      <c r="H43" s="1" t="n">
        <f aca="false">F43+G43</f>
        <v>5</v>
      </c>
    </row>
    <row r="44" customFormat="false" ht="12.8" hidden="false" customHeight="false" outlineLevel="0" collapsed="false">
      <c r="A44" s="23" t="n">
        <v>2020</v>
      </c>
      <c r="B44" s="1" t="n">
        <f aca="false">COUNTIFS('PubMed listings'!$D$4:D$230,A44&amp;"*",'PubMed listings'!$J$4:$J$230,"Positive",'PubMed listings'!$H$4:$H$230,"=Regular")</f>
        <v>0</v>
      </c>
      <c r="C44" s="1" t="n">
        <f aca="false">COUNTIFS('PubMed listings'!$D$4:D$230,A44&amp;"*",'PubMed listings'!$J$4:$J$230,"Negative",'PubMed listings'!$H$4:$H$230,"=Regular")</f>
        <v>1</v>
      </c>
      <c r="D44" s="1" t="n">
        <f aca="false">B44+C44</f>
        <v>1</v>
      </c>
      <c r="E44" s="1"/>
      <c r="F44" s="1" t="n">
        <f aca="false">COUNTIFS('PubMed listings'!$D$4:D$230,A44&amp;"*",'PubMed listings'!$J$4:$J$230,"Positive",'PubMed listings'!$H$4:$H$230,"=Alternative")</f>
        <v>0</v>
      </c>
      <c r="G44" s="1" t="n">
        <f aca="false">COUNTIFS('PubMed listings'!$D$4:D$230,A44&amp;"*",'PubMed listings'!$J$4:$J$230,"Negative",'PubMed listings'!$H$4:$H$230,"=Alternative")</f>
        <v>1</v>
      </c>
      <c r="H44" s="1" t="n">
        <f aca="false">F44+G44</f>
        <v>1</v>
      </c>
    </row>
    <row r="45" customFormat="false" ht="12.8" hidden="false" customHeight="false" outlineLevel="0" collapsed="false">
      <c r="A45" s="23" t="n">
        <v>2021</v>
      </c>
      <c r="B45" s="1" t="n">
        <f aca="false">COUNTIFS('PubMed listings'!$D$4:D$230,A45&amp;"*",'PubMed listings'!$J$4:$J$230,"Positive",'PubMed listings'!$H$4:$H$230,"=Regular")</f>
        <v>0</v>
      </c>
      <c r="C45" s="1" t="n">
        <f aca="false">COUNTIFS('PubMed listings'!$D$4:D$230,A45&amp;"*",'PubMed listings'!$J$4:$J$230,"Negative",'PubMed listings'!$H$4:$H$230,"=Regular")</f>
        <v>0</v>
      </c>
      <c r="D45" s="1" t="n">
        <f aca="false">B45+C45</f>
        <v>0</v>
      </c>
      <c r="E45" s="1"/>
      <c r="F45" s="1" t="n">
        <f aca="false">COUNTIFS('PubMed listings'!$D$4:D$230,A45&amp;"*",'PubMed listings'!$J$4:$J$230,"Positive",'PubMed listings'!$H$4:$H$230,"=Alternative")</f>
        <v>2</v>
      </c>
      <c r="G45" s="1" t="n">
        <f aca="false">COUNTIFS('PubMed listings'!$D$4:D$230,A45&amp;"*",'PubMed listings'!$J$4:$J$230,"Negative",'PubMed listings'!$H$4:$H$230,"=Alternative")</f>
        <v>4</v>
      </c>
      <c r="H45" s="1" t="n">
        <f aca="false">F45+G45</f>
        <v>6</v>
      </c>
    </row>
    <row r="46" customFormat="false" ht="12.8" hidden="false" customHeight="false" outlineLevel="0" collapsed="false">
      <c r="A46" s="23" t="n">
        <v>2022</v>
      </c>
      <c r="B46" s="1" t="n">
        <f aca="false">COUNTIFS('PubMed listings'!$D$4:D$230,A46&amp;"*",'PubMed listings'!$J$4:$J$230,"Positive",'PubMed listings'!$H$4:$H$230,"=Regular")</f>
        <v>0</v>
      </c>
      <c r="C46" s="1" t="n">
        <f aca="false">COUNTIFS('PubMed listings'!$D$4:D$230,A46&amp;"*",'PubMed listings'!$J$4:$J$230,"Negative",'PubMed listings'!$H$4:$H$230,"=Regular")</f>
        <v>0</v>
      </c>
      <c r="D46" s="1" t="n">
        <f aca="false">B46+C46</f>
        <v>0</v>
      </c>
      <c r="E46" s="1"/>
      <c r="F46" s="1" t="n">
        <f aca="false">COUNTIFS('PubMed listings'!$D$4:D$230,A46&amp;"*",'PubMed listings'!$J$4:$J$230,"Positive",'PubMed listings'!$H$4:$H$230,"=Alternative")</f>
        <v>4</v>
      </c>
      <c r="G46" s="1" t="n">
        <f aca="false">COUNTIFS('PubMed listings'!$D$4:D$230,A46&amp;"*",'PubMed listings'!$J$4:$J$230,"Negative",'PubMed listings'!$H$4:$H$230,"=Alternative")</f>
        <v>7</v>
      </c>
      <c r="H46" s="1" t="n">
        <f aca="false">F46+G46</f>
        <v>11</v>
      </c>
    </row>
    <row r="47" customFormat="false" ht="12.8" hidden="false" customHeight="false" outlineLevel="0" collapsed="false">
      <c r="A47" s="23" t="n">
        <v>2023</v>
      </c>
      <c r="B47" s="1" t="n">
        <f aca="false">COUNTIFS('PubMed listings'!$D$4:D$230,A47&amp;"*",'PubMed listings'!$J$4:$J$230,"Positive",'PubMed listings'!$H$4:$H$230,"=Regular")</f>
        <v>1</v>
      </c>
      <c r="C47" s="1" t="n">
        <f aca="false">COUNTIFS('PubMed listings'!$D$4:D$230,A47&amp;"*",'PubMed listings'!$J$4:$J$230,"Negative",'PubMed listings'!$H$4:$H$230,"=Regular")</f>
        <v>0</v>
      </c>
      <c r="D47" s="1" t="n">
        <f aca="false">B47+C47</f>
        <v>1</v>
      </c>
      <c r="E47" s="1"/>
      <c r="F47" s="1" t="n">
        <f aca="false">COUNTIFS('PubMed listings'!$D$4:D$230,A47&amp;"*",'PubMed listings'!$J$4:$J$230,"Positive",'PubMed listings'!$H$4:$H$230,"=Alternative")</f>
        <v>6</v>
      </c>
      <c r="G47" s="1" t="n">
        <f aca="false">COUNTIFS('PubMed listings'!$D$4:D$230,A47&amp;"*",'PubMed listings'!$J$4:$J$230,"Negative",'PubMed listings'!$H$4:$H$230,"=Alternative")</f>
        <v>7</v>
      </c>
      <c r="H47" s="1" t="n">
        <f aca="false">F47+G47</f>
        <v>13</v>
      </c>
    </row>
    <row r="48" customFormat="false" ht="12.8" hidden="false" customHeight="false" outlineLevel="0" collapsed="false">
      <c r="A48" s="23" t="n">
        <v>2024</v>
      </c>
      <c r="B48" s="1" t="n">
        <f aca="false">COUNTIFS('PubMed listings'!$D$4:D$230,A48&amp;"*",'PubMed listings'!$J$4:$J$230,"Positive",'PubMed listings'!$H$4:$H$230,"=Regular")</f>
        <v>1</v>
      </c>
      <c r="C48" s="1" t="n">
        <f aca="false">COUNTIFS('PubMed listings'!$D$4:D$230,A48&amp;"*",'PubMed listings'!$J$4:$J$230,"Negative",'PubMed listings'!$H$4:$H$230,"=Regular")</f>
        <v>0</v>
      </c>
      <c r="D48" s="1" t="n">
        <f aca="false">B48+C48</f>
        <v>1</v>
      </c>
      <c r="E48" s="1"/>
      <c r="F48" s="1" t="n">
        <f aca="false">COUNTIFS('PubMed listings'!$D$4:D$230,A48&amp;"*",'PubMed listings'!$J$4:$J$230,"Positive",'PubMed listings'!$H$4:$H$230,"=Alternative")</f>
        <v>7</v>
      </c>
      <c r="G48" s="1" t="n">
        <f aca="false">COUNTIFS('PubMed listings'!$D$4:D$230,A48&amp;"*",'PubMed listings'!$J$4:$J$230,"Negative",'PubMed listings'!$H$4:$H$230,"=Alternative")</f>
        <v>3</v>
      </c>
      <c r="H48" s="1" t="n">
        <f aca="false">F48+G48</f>
        <v>10</v>
      </c>
    </row>
    <row r="49" customFormat="false" ht="12.8" hidden="false" customHeight="false" outlineLevel="0" collapsed="false">
      <c r="A49" s="23" t="n">
        <v>2025</v>
      </c>
      <c r="B49" s="1" t="n">
        <f aca="false">COUNTIFS('PubMed listings'!$D$4:D$230,A49&amp;"*",'PubMed listings'!$J$4:$J$230,"Positive",'PubMed listings'!$H$4:$H$230,"=Regular")</f>
        <v>0</v>
      </c>
      <c r="C49" s="1" t="n">
        <f aca="false">COUNTIFS('PubMed listings'!$D$4:D$230,A49&amp;"*",'PubMed listings'!$J$4:$J$230,"Negative",'PubMed listings'!$H$4:$H$230,"=Regular")</f>
        <v>0</v>
      </c>
      <c r="D49" s="1" t="n">
        <f aca="false">B49+C49</f>
        <v>0</v>
      </c>
      <c r="E49" s="1"/>
      <c r="F49" s="1" t="n">
        <f aca="false">COUNTIFS('PubMed listings'!$D$4:D$230,A49&amp;"*",'PubMed listings'!$J$4:$J$230,"Positive",'PubMed listings'!$H$4:$H$230,"=Alternative")</f>
        <v>4</v>
      </c>
      <c r="G49" s="1" t="n">
        <f aca="false">COUNTIFS('PubMed listings'!$D$4:D$230,A49&amp;"*",'PubMed listings'!$J$4:$J$230,"Negative",'PubMed listings'!$H$4:$H$230,"=Alternative")</f>
        <v>1</v>
      </c>
      <c r="H49" s="1" t="n">
        <f aca="false">F49+G49</f>
        <v>5</v>
      </c>
    </row>
    <row r="51" customFormat="false" ht="12.8" hidden="false" customHeight="false" outlineLevel="0" collapsed="false">
      <c r="B51" s="1" t="n">
        <f aca="false">SUM(B4:B49)</f>
        <v>36</v>
      </c>
      <c r="C51" s="1" t="n">
        <f aca="false">SUM(C4:C49)</f>
        <v>61</v>
      </c>
      <c r="D51" s="1" t="n">
        <f aca="false">SUM(D4:D49)</f>
        <v>97</v>
      </c>
      <c r="E51" s="1"/>
      <c r="F51" s="1" t="n">
        <f aca="false">SUM(F4:F49)</f>
        <v>70</v>
      </c>
      <c r="G51" s="1" t="n">
        <f aca="false">SUM(G4:G49)</f>
        <v>60</v>
      </c>
      <c r="H51" s="1" t="n">
        <f aca="false">SUM(H4:H49)</f>
        <v>130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Roman,Standaard"&amp;12&amp;A</oddHeader>
    <oddFooter>&amp;C&amp;"Times New Roman,Standaard"&amp;12Pagina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5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3" topLeftCell="A19" activePane="bottomLeft" state="frozen"/>
      <selection pane="topLeft" activeCell="A1" activeCellId="0" sqref="A1"/>
      <selection pane="bottomLeft" activeCell="B4" activeCellId="0" sqref="B4"/>
    </sheetView>
  </sheetViews>
  <sheetFormatPr defaultColWidth="11.53515625" defaultRowHeight="12.8" zeroHeight="false" outlineLevelRow="0" outlineLevelCol="0"/>
  <sheetData>
    <row r="2" customFormat="false" ht="12.8" hidden="false" customHeight="false" outlineLevel="0" collapsed="false">
      <c r="B2" s="4" t="s">
        <v>1011</v>
      </c>
      <c r="F2" s="4" t="s">
        <v>1012</v>
      </c>
    </row>
    <row r="3" customFormat="false" ht="12.8" hidden="false" customHeight="false" outlineLevel="0" collapsed="false">
      <c r="A3" s="3" t="s">
        <v>1009</v>
      </c>
      <c r="B3" s="3" t="s">
        <v>20</v>
      </c>
      <c r="C3" s="3" t="s">
        <v>27</v>
      </c>
      <c r="D3" s="3" t="s">
        <v>1010</v>
      </c>
      <c r="F3" s="3" t="s">
        <v>20</v>
      </c>
      <c r="G3" s="3" t="s">
        <v>27</v>
      </c>
      <c r="H3" s="3" t="s">
        <v>1010</v>
      </c>
    </row>
    <row r="4" customFormat="false" ht="12.8" hidden="false" customHeight="false" outlineLevel="0" collapsed="false">
      <c r="A4" s="23" t="n">
        <v>1980</v>
      </c>
      <c r="B4" s="1" t="n">
        <f aca="false">COUNTIFS('PubMed listings'!$D$4:D$230,A4&amp;"*",'PubMed listings'!$J$4:$J$230,"Positive")</f>
        <v>1</v>
      </c>
      <c r="C4" s="1" t="n">
        <f aca="false">COUNTIFS('PubMed listings'!$D$4:$D$230,A4&amp;"*",'PubMed listings'!$J$4:$J$230,"Negative")</f>
        <v>0</v>
      </c>
      <c r="D4" s="1" t="n">
        <f aca="false">B4+C4</f>
        <v>1</v>
      </c>
      <c r="F4" s="1" t="n">
        <f aca="false">COUNTIFS('PubMed listings'!$D$4:$D$230,A4&amp;"*",'PubMed listings'!$J$4:$J$230,"Positive",'PubMed listings'!$E$4:$E$230,"&lt;&gt;India")</f>
        <v>1</v>
      </c>
      <c r="G4" s="1" t="n">
        <f aca="false">COUNTIFS('PubMed listings'!$D$4:$D$230,A4&amp;"*",'PubMed listings'!$J$4:$J$230,"Negative",'PubMed listings'!$E$4:$E$230,"&lt;&gt;India")</f>
        <v>0</v>
      </c>
      <c r="H4" s="1" t="n">
        <f aca="false">F4+G4</f>
        <v>1</v>
      </c>
    </row>
    <row r="5" customFormat="false" ht="12.8" hidden="false" customHeight="false" outlineLevel="0" collapsed="false">
      <c r="A5" s="23" t="n">
        <v>1981</v>
      </c>
      <c r="B5" s="1" t="n">
        <f aca="false">COUNTIFS('PubMed listings'!$D$4:D$230,A5&amp;"*",'PubMed listings'!$J$4:$J$230,"Positive")</f>
        <v>0</v>
      </c>
      <c r="C5" s="1" t="n">
        <f aca="false">COUNTIFS('PubMed listings'!$D$4:$D$230,A5&amp;"*",'PubMed listings'!$J$4:$J$230,"Negative")</f>
        <v>1</v>
      </c>
      <c r="D5" s="1" t="n">
        <f aca="false">B5+C5</f>
        <v>1</v>
      </c>
      <c r="F5" s="1" t="n">
        <f aca="false">COUNTIFS('PubMed listings'!$D$4:$D$230,A5&amp;"*",'PubMed listings'!$J$4:$J$230,"Positive",'PubMed listings'!$E$4:$E$230,"&lt;&gt;India")</f>
        <v>0</v>
      </c>
      <c r="G5" s="1" t="n">
        <f aca="false">COUNTIFS('PubMed listings'!$D$4:$D$230,A5&amp;"*",'PubMed listings'!$J$4:$J$230,"Negative",'PubMed listings'!$E$4:$E$230,"&lt;&gt;India")</f>
        <v>1</v>
      </c>
      <c r="H5" s="1" t="n">
        <f aca="false">F5+G5</f>
        <v>1</v>
      </c>
    </row>
    <row r="6" customFormat="false" ht="12.8" hidden="false" customHeight="false" outlineLevel="0" collapsed="false">
      <c r="A6" s="23" t="n">
        <v>1982</v>
      </c>
      <c r="B6" s="1" t="n">
        <f aca="false">COUNTIFS('PubMed listings'!$D$4:D$230,A6&amp;"*",'PubMed listings'!$J$4:$J$230,"Positive")</f>
        <v>0</v>
      </c>
      <c r="C6" s="1" t="n">
        <f aca="false">COUNTIFS('PubMed listings'!$D$4:$D$230,A6&amp;"*",'PubMed listings'!$J$4:$J$230,"Negative")</f>
        <v>1</v>
      </c>
      <c r="D6" s="1" t="n">
        <f aca="false">B6+C6</f>
        <v>1</v>
      </c>
      <c r="F6" s="1" t="n">
        <f aca="false">COUNTIFS('PubMed listings'!$D$4:$D$230,A6&amp;"*",'PubMed listings'!$J$4:$J$230,"Positive",'PubMed listings'!$E$4:$E$230,"&lt;&gt;India")</f>
        <v>0</v>
      </c>
      <c r="G6" s="1" t="n">
        <f aca="false">COUNTIFS('PubMed listings'!$D$4:$D$230,A6&amp;"*",'PubMed listings'!$J$4:$J$230,"Negative",'PubMed listings'!$E$4:$E$230,"&lt;&gt;India")</f>
        <v>1</v>
      </c>
      <c r="H6" s="1" t="n">
        <f aca="false">F6+G6</f>
        <v>1</v>
      </c>
    </row>
    <row r="7" customFormat="false" ht="12.8" hidden="false" customHeight="false" outlineLevel="0" collapsed="false">
      <c r="A7" s="23" t="n">
        <v>1983</v>
      </c>
      <c r="B7" s="1" t="n">
        <f aca="false">COUNTIFS('PubMed listings'!$D$4:D$230,A7&amp;"*",'PubMed listings'!$J$4:$J$230,"Positive")</f>
        <v>0</v>
      </c>
      <c r="C7" s="1" t="n">
        <f aca="false">COUNTIFS('PubMed listings'!$D$4:$D$230,A7&amp;"*",'PubMed listings'!$J$4:$J$230,"Negative")</f>
        <v>1</v>
      </c>
      <c r="D7" s="1" t="n">
        <f aca="false">B7+C7</f>
        <v>1</v>
      </c>
      <c r="F7" s="1" t="n">
        <f aca="false">COUNTIFS('PubMed listings'!$D$4:$D$230,A7&amp;"*",'PubMed listings'!$J$4:$J$230,"Positive",'PubMed listings'!$E$4:$E$230,"&lt;&gt;India")</f>
        <v>0</v>
      </c>
      <c r="G7" s="1" t="n">
        <f aca="false">COUNTIFS('PubMed listings'!$D$4:$D$230,A7&amp;"*",'PubMed listings'!$J$4:$J$230,"Negative",'PubMed listings'!$E$4:$E$230,"&lt;&gt;India")</f>
        <v>1</v>
      </c>
      <c r="H7" s="1" t="n">
        <f aca="false">F7+G7</f>
        <v>1</v>
      </c>
    </row>
    <row r="8" customFormat="false" ht="12.8" hidden="false" customHeight="false" outlineLevel="0" collapsed="false">
      <c r="A8" s="23" t="n">
        <v>1984</v>
      </c>
      <c r="B8" s="1" t="n">
        <f aca="false">COUNTIFS('PubMed listings'!$D$4:D$230,A8&amp;"*",'PubMed listings'!$J$4:$J$230,"Positive")</f>
        <v>0</v>
      </c>
      <c r="C8" s="1" t="n">
        <f aca="false">COUNTIFS('PubMed listings'!$D$4:$D$230,A8&amp;"*",'PubMed listings'!$J$4:$J$230,"Negative")</f>
        <v>0</v>
      </c>
      <c r="D8" s="1" t="n">
        <f aca="false">B8+C8</f>
        <v>0</v>
      </c>
      <c r="F8" s="1" t="n">
        <f aca="false">COUNTIFS('PubMed listings'!$D$4:$D$230,A8&amp;"*",'PubMed listings'!$J$4:$J$230,"Positive",'PubMed listings'!$E$4:$E$230,"&lt;&gt;India")</f>
        <v>0</v>
      </c>
      <c r="G8" s="1" t="n">
        <f aca="false">COUNTIFS('PubMed listings'!$D$4:$D$230,A8&amp;"*",'PubMed listings'!$J$4:$J$230,"Negative",'PubMed listings'!$E$4:$E$230,"&lt;&gt;India")</f>
        <v>0</v>
      </c>
      <c r="H8" s="1" t="n">
        <f aca="false">F8+G8</f>
        <v>0</v>
      </c>
    </row>
    <row r="9" customFormat="false" ht="12.8" hidden="false" customHeight="false" outlineLevel="0" collapsed="false">
      <c r="A9" s="23" t="n">
        <v>1985</v>
      </c>
      <c r="B9" s="1" t="n">
        <f aca="false">COUNTIFS('PubMed listings'!$D$4:D$230,A9&amp;"*",'PubMed listings'!$J$4:$J$230,"Positive")</f>
        <v>0</v>
      </c>
      <c r="C9" s="1" t="n">
        <f aca="false">COUNTIFS('PubMed listings'!$D$4:$D$230,A9&amp;"*",'PubMed listings'!$J$4:$J$230,"Negative")</f>
        <v>1</v>
      </c>
      <c r="D9" s="1" t="n">
        <f aca="false">B9+C9</f>
        <v>1</v>
      </c>
      <c r="F9" s="1" t="n">
        <f aca="false">COUNTIFS('PubMed listings'!$D$4:$D$230,A9&amp;"*",'PubMed listings'!$J$4:$J$230,"Positive",'PubMed listings'!$E$4:$E$230,"&lt;&gt;India")</f>
        <v>0</v>
      </c>
      <c r="G9" s="1" t="n">
        <f aca="false">COUNTIFS('PubMed listings'!$D$4:$D$230,A9&amp;"*",'PubMed listings'!$J$4:$J$230,"Negative",'PubMed listings'!$E$4:$E$230,"&lt;&gt;India")</f>
        <v>1</v>
      </c>
      <c r="H9" s="1" t="n">
        <f aca="false">F9+G9</f>
        <v>1</v>
      </c>
    </row>
    <row r="10" customFormat="false" ht="12.8" hidden="false" customHeight="false" outlineLevel="0" collapsed="false">
      <c r="A10" s="23" t="n">
        <v>1986</v>
      </c>
      <c r="B10" s="1" t="n">
        <f aca="false">COUNTIFS('PubMed listings'!$D$4:D$230,A10&amp;"*",'PubMed listings'!$J$4:$J$230,"Positive")</f>
        <v>1</v>
      </c>
      <c r="C10" s="1" t="n">
        <f aca="false">COUNTIFS('PubMed listings'!$D$4:$D$230,A10&amp;"*",'PubMed listings'!$J$4:$J$230,"Negative")</f>
        <v>0</v>
      </c>
      <c r="D10" s="1" t="n">
        <f aca="false">B10+C10</f>
        <v>1</v>
      </c>
      <c r="F10" s="1" t="n">
        <f aca="false">COUNTIFS('PubMed listings'!$D$4:$D$230,A10&amp;"*",'PubMed listings'!$J$4:$J$230,"Positive",'PubMed listings'!$E$4:$E$230,"&lt;&gt;India")</f>
        <v>1</v>
      </c>
      <c r="G10" s="1" t="n">
        <f aca="false">COUNTIFS('PubMed listings'!$D$4:$D$230,A10&amp;"*",'PubMed listings'!$J$4:$J$230,"Negative",'PubMed listings'!$E$4:$E$230,"&lt;&gt;India")</f>
        <v>0</v>
      </c>
      <c r="H10" s="1" t="n">
        <f aca="false">F10+G10</f>
        <v>1</v>
      </c>
    </row>
    <row r="11" customFormat="false" ht="12.8" hidden="false" customHeight="false" outlineLevel="0" collapsed="false">
      <c r="A11" s="23" t="n">
        <v>1987</v>
      </c>
      <c r="B11" s="1" t="n">
        <f aca="false">COUNTIFS('PubMed listings'!$D$4:D$230,A11&amp;"*",'PubMed listings'!$J$4:$J$230,"Positive")</f>
        <v>0</v>
      </c>
      <c r="C11" s="1" t="n">
        <f aca="false">COUNTIFS('PubMed listings'!$D$4:$D$230,A11&amp;"*",'PubMed listings'!$J$4:$J$230,"Negative")</f>
        <v>0</v>
      </c>
      <c r="D11" s="1" t="n">
        <f aca="false">B11+C11</f>
        <v>0</v>
      </c>
      <c r="F11" s="1" t="n">
        <f aca="false">COUNTIFS('PubMed listings'!$D$4:$D$230,A11&amp;"*",'PubMed listings'!$J$4:$J$230,"Positive",'PubMed listings'!$E$4:$E$230,"&lt;&gt;India")</f>
        <v>0</v>
      </c>
      <c r="G11" s="1" t="n">
        <f aca="false">COUNTIFS('PubMed listings'!$D$4:$D$230,A11&amp;"*",'PubMed listings'!$J$4:$J$230,"Negative",'PubMed listings'!$E$4:$E$230,"&lt;&gt;India")</f>
        <v>0</v>
      </c>
      <c r="H11" s="1" t="n">
        <f aca="false">F11+G11</f>
        <v>0</v>
      </c>
    </row>
    <row r="12" customFormat="false" ht="12.8" hidden="false" customHeight="false" outlineLevel="0" collapsed="false">
      <c r="A12" s="23" t="n">
        <v>1988</v>
      </c>
      <c r="B12" s="1" t="n">
        <f aca="false">COUNTIFS('PubMed listings'!$D$4:D$230,A12&amp;"*",'PubMed listings'!$J$4:$J$230,"Positive")</f>
        <v>0</v>
      </c>
      <c r="C12" s="1" t="n">
        <f aca="false">COUNTIFS('PubMed listings'!$D$4:$D$230,A12&amp;"*",'PubMed listings'!$J$4:$J$230,"Negative")</f>
        <v>0</v>
      </c>
      <c r="D12" s="1" t="n">
        <f aca="false">B12+C12</f>
        <v>0</v>
      </c>
      <c r="F12" s="1" t="n">
        <f aca="false">COUNTIFS('PubMed listings'!$D$4:$D$230,A12&amp;"*",'PubMed listings'!$J$4:$J$230,"Positive",'PubMed listings'!$E$4:$E$230,"&lt;&gt;India")</f>
        <v>0</v>
      </c>
      <c r="G12" s="1" t="n">
        <f aca="false">COUNTIFS('PubMed listings'!$D$4:$D$230,A12&amp;"*",'PubMed listings'!$J$4:$J$230,"Negative",'PubMed listings'!$E$4:$E$230,"&lt;&gt;India")</f>
        <v>0</v>
      </c>
      <c r="H12" s="1" t="n">
        <f aca="false">F12+G12</f>
        <v>0</v>
      </c>
    </row>
    <row r="13" customFormat="false" ht="12.8" hidden="false" customHeight="false" outlineLevel="0" collapsed="false">
      <c r="A13" s="23" t="n">
        <v>1989</v>
      </c>
      <c r="B13" s="1" t="n">
        <f aca="false">COUNTIFS('PubMed listings'!$D$4:D$230,A13&amp;"*",'PubMed listings'!$J$4:$J$230,"Positive")</f>
        <v>2</v>
      </c>
      <c r="C13" s="1" t="n">
        <f aca="false">COUNTIFS('PubMed listings'!$D$4:$D$230,A13&amp;"*",'PubMed listings'!$J$4:$J$230,"Negative")</f>
        <v>2</v>
      </c>
      <c r="D13" s="1" t="n">
        <f aca="false">B13+C13</f>
        <v>4</v>
      </c>
      <c r="F13" s="1" t="n">
        <f aca="false">COUNTIFS('PubMed listings'!$D$4:$D$230,A13&amp;"*",'PubMed listings'!$J$4:$J$230,"Positive",'PubMed listings'!$E$4:$E$230,"&lt;&gt;India")</f>
        <v>2</v>
      </c>
      <c r="G13" s="1" t="n">
        <f aca="false">COUNTIFS('PubMed listings'!$D$4:$D$230,A13&amp;"*",'PubMed listings'!$J$4:$J$230,"Negative",'PubMed listings'!$E$4:$E$230,"&lt;&gt;India")</f>
        <v>2</v>
      </c>
      <c r="H13" s="1" t="n">
        <f aca="false">F13+G13</f>
        <v>4</v>
      </c>
    </row>
    <row r="14" customFormat="false" ht="12.8" hidden="false" customHeight="false" outlineLevel="0" collapsed="false">
      <c r="A14" s="23" t="n">
        <v>1990</v>
      </c>
      <c r="B14" s="1" t="n">
        <f aca="false">COUNTIFS('PubMed listings'!$D$4:D$230,A14&amp;"*",'PubMed listings'!$J$4:$J$230,"Positive")</f>
        <v>1</v>
      </c>
      <c r="C14" s="1" t="n">
        <f aca="false">COUNTIFS('PubMed listings'!$D$4:$D$230,A14&amp;"*",'PubMed listings'!$J$4:$J$230,"Negative")</f>
        <v>0</v>
      </c>
      <c r="D14" s="1" t="n">
        <f aca="false">B14+C14</f>
        <v>1</v>
      </c>
      <c r="F14" s="1" t="n">
        <f aca="false">COUNTIFS('PubMed listings'!$D$4:$D$230,A14&amp;"*",'PubMed listings'!$J$4:$J$230,"Positive",'PubMed listings'!$E$4:$E$230,"&lt;&gt;India")</f>
        <v>1</v>
      </c>
      <c r="G14" s="1" t="n">
        <f aca="false">COUNTIFS('PubMed listings'!$D$4:$D$230,A14&amp;"*",'PubMed listings'!$J$4:$J$230,"Negative",'PubMed listings'!$E$4:$E$230,"&lt;&gt;India")</f>
        <v>0</v>
      </c>
      <c r="H14" s="1" t="n">
        <f aca="false">F14+G14</f>
        <v>1</v>
      </c>
    </row>
    <row r="15" customFormat="false" ht="12.8" hidden="false" customHeight="false" outlineLevel="0" collapsed="false">
      <c r="A15" s="23" t="n">
        <v>1991</v>
      </c>
      <c r="B15" s="1" t="n">
        <f aca="false">COUNTIFS('PubMed listings'!$D$4:D$230,A15&amp;"*",'PubMed listings'!$J$4:$J$230,"Positive")</f>
        <v>0</v>
      </c>
      <c r="C15" s="1" t="n">
        <f aca="false">COUNTIFS('PubMed listings'!$D$4:$D$230,A15&amp;"*",'PubMed listings'!$J$4:$J$230,"Negative")</f>
        <v>1</v>
      </c>
      <c r="D15" s="1" t="n">
        <f aca="false">B15+C15</f>
        <v>1</v>
      </c>
      <c r="F15" s="1" t="n">
        <f aca="false">COUNTIFS('PubMed listings'!$D$4:$D$230,A15&amp;"*",'PubMed listings'!$J$4:$J$230,"Positive",'PubMed listings'!$E$4:$E$230,"&lt;&gt;India")</f>
        <v>0</v>
      </c>
      <c r="G15" s="1" t="n">
        <f aca="false">COUNTIFS('PubMed listings'!$D$4:$D$230,A15&amp;"*",'PubMed listings'!$J$4:$J$230,"Negative",'PubMed listings'!$E$4:$E$230,"&lt;&gt;India")</f>
        <v>1</v>
      </c>
      <c r="H15" s="1" t="n">
        <f aca="false">F15+G15</f>
        <v>1</v>
      </c>
    </row>
    <row r="16" customFormat="false" ht="12.8" hidden="false" customHeight="false" outlineLevel="0" collapsed="false">
      <c r="A16" s="23" t="n">
        <v>1992</v>
      </c>
      <c r="B16" s="1" t="n">
        <f aca="false">COUNTIFS('PubMed listings'!$D$4:D$230,A16&amp;"*",'PubMed listings'!$J$4:$J$230,"Positive")</f>
        <v>0</v>
      </c>
      <c r="C16" s="1" t="n">
        <f aca="false">COUNTIFS('PubMed listings'!$D$4:$D$230,A16&amp;"*",'PubMed listings'!$J$4:$J$230,"Negative")</f>
        <v>1</v>
      </c>
      <c r="D16" s="1" t="n">
        <f aca="false">B16+C16</f>
        <v>1</v>
      </c>
      <c r="F16" s="1" t="n">
        <f aca="false">COUNTIFS('PubMed listings'!$D$4:$D$230,A16&amp;"*",'PubMed listings'!$J$4:$J$230,"Positive",'PubMed listings'!$E$4:$E$230,"&lt;&gt;India")</f>
        <v>0</v>
      </c>
      <c r="G16" s="1" t="n">
        <f aca="false">COUNTIFS('PubMed listings'!$D$4:$D$230,A16&amp;"*",'PubMed listings'!$J$4:$J$230,"Negative",'PubMed listings'!$E$4:$E$230,"&lt;&gt;India")</f>
        <v>1</v>
      </c>
      <c r="H16" s="1" t="n">
        <f aca="false">F16+G16</f>
        <v>1</v>
      </c>
    </row>
    <row r="17" customFormat="false" ht="12.8" hidden="false" customHeight="false" outlineLevel="0" collapsed="false">
      <c r="A17" s="23" t="n">
        <v>1993</v>
      </c>
      <c r="B17" s="1" t="n">
        <f aca="false">COUNTIFS('PubMed listings'!$D$4:D$230,A17&amp;"*",'PubMed listings'!$J$4:$J$230,"Positive")</f>
        <v>1</v>
      </c>
      <c r="C17" s="1" t="n">
        <f aca="false">COUNTIFS('PubMed listings'!$D$4:$D$230,A17&amp;"*",'PubMed listings'!$J$4:$J$230,"Negative")</f>
        <v>1</v>
      </c>
      <c r="D17" s="1" t="n">
        <f aca="false">B17+C17</f>
        <v>2</v>
      </c>
      <c r="F17" s="1" t="n">
        <f aca="false">COUNTIFS('PubMed listings'!$D$4:$D$230,A17&amp;"*",'PubMed listings'!$J$4:$J$230,"Positive",'PubMed listings'!$E$4:$E$230,"&lt;&gt;India")</f>
        <v>1</v>
      </c>
      <c r="G17" s="1" t="n">
        <f aca="false">COUNTIFS('PubMed listings'!$D$4:$D$230,A17&amp;"*",'PubMed listings'!$J$4:$J$230,"Negative",'PubMed listings'!$E$4:$E$230,"&lt;&gt;India")</f>
        <v>1</v>
      </c>
      <c r="H17" s="1" t="n">
        <f aca="false">F17+G17</f>
        <v>2</v>
      </c>
    </row>
    <row r="18" customFormat="false" ht="12.8" hidden="false" customHeight="false" outlineLevel="0" collapsed="false">
      <c r="A18" s="23" t="n">
        <v>1994</v>
      </c>
      <c r="B18" s="1" t="n">
        <f aca="false">COUNTIFS('PubMed listings'!$D$4:D$230,A18&amp;"*",'PubMed listings'!$J$4:$J$230,"Positive")</f>
        <v>2</v>
      </c>
      <c r="C18" s="1" t="n">
        <f aca="false">COUNTIFS('PubMed listings'!$D$4:$D$230,A18&amp;"*",'PubMed listings'!$J$4:$J$230,"Negative")</f>
        <v>1</v>
      </c>
      <c r="D18" s="1" t="n">
        <f aca="false">B18+C18</f>
        <v>3</v>
      </c>
      <c r="F18" s="1" t="n">
        <f aca="false">COUNTIFS('PubMed listings'!$D$4:$D$230,A18&amp;"*",'PubMed listings'!$J$4:$J$230,"Positive",'PubMed listings'!$E$4:$E$230,"&lt;&gt;India")</f>
        <v>2</v>
      </c>
      <c r="G18" s="1" t="n">
        <f aca="false">COUNTIFS('PubMed listings'!$D$4:$D$230,A18&amp;"*",'PubMed listings'!$J$4:$J$230,"Negative",'PubMed listings'!$E$4:$E$230,"&lt;&gt;India")</f>
        <v>1</v>
      </c>
      <c r="H18" s="1" t="n">
        <f aca="false">F18+G18</f>
        <v>3</v>
      </c>
    </row>
    <row r="19" customFormat="false" ht="12.8" hidden="false" customHeight="false" outlineLevel="0" collapsed="false">
      <c r="A19" s="23" t="n">
        <v>1995</v>
      </c>
      <c r="B19" s="1" t="n">
        <f aca="false">COUNTIFS('PubMed listings'!$D$4:D$230,A19&amp;"*",'PubMed listings'!$J$4:$J$230,"Positive")</f>
        <v>1</v>
      </c>
      <c r="C19" s="1" t="n">
        <f aca="false">COUNTIFS('PubMed listings'!$D$4:$D$230,A19&amp;"*",'PubMed listings'!$J$4:$J$230,"Negative")</f>
        <v>3</v>
      </c>
      <c r="D19" s="1" t="n">
        <f aca="false">B19+C19</f>
        <v>4</v>
      </c>
      <c r="F19" s="1" t="n">
        <f aca="false">COUNTIFS('PubMed listings'!$D$4:$D$230,A19&amp;"*",'PubMed listings'!$J$4:$J$230,"Positive",'PubMed listings'!$E$4:$E$230,"&lt;&gt;India")</f>
        <v>1</v>
      </c>
      <c r="G19" s="1" t="n">
        <f aca="false">COUNTIFS('PubMed listings'!$D$4:$D$230,A19&amp;"*",'PubMed listings'!$J$4:$J$230,"Negative",'PubMed listings'!$E$4:$E$230,"&lt;&gt;India")</f>
        <v>3</v>
      </c>
      <c r="H19" s="1" t="n">
        <f aca="false">F19+G19</f>
        <v>4</v>
      </c>
    </row>
    <row r="20" customFormat="false" ht="12.8" hidden="false" customHeight="false" outlineLevel="0" collapsed="false">
      <c r="A20" s="23" t="n">
        <v>1996</v>
      </c>
      <c r="B20" s="1" t="n">
        <f aca="false">COUNTIFS('PubMed listings'!$D$4:D$230,A20&amp;"*",'PubMed listings'!$J$4:$J$230,"Positive")</f>
        <v>0</v>
      </c>
      <c r="C20" s="1" t="n">
        <f aca="false">COUNTIFS('PubMed listings'!$D$4:$D$230,A20&amp;"*",'PubMed listings'!$J$4:$J$230,"Negative")</f>
        <v>1</v>
      </c>
      <c r="D20" s="1" t="n">
        <f aca="false">B20+C20</f>
        <v>1</v>
      </c>
      <c r="F20" s="1" t="n">
        <f aca="false">COUNTIFS('PubMed listings'!$D$4:$D$230,A20&amp;"*",'PubMed listings'!$J$4:$J$230,"Positive",'PubMed listings'!$E$4:$E$230,"&lt;&gt;India")</f>
        <v>0</v>
      </c>
      <c r="G20" s="1" t="n">
        <f aca="false">COUNTIFS('PubMed listings'!$D$4:$D$230,A20&amp;"*",'PubMed listings'!$J$4:$J$230,"Negative",'PubMed listings'!$E$4:$E$230,"&lt;&gt;India")</f>
        <v>1</v>
      </c>
      <c r="H20" s="1" t="n">
        <f aca="false">F20+G20</f>
        <v>1</v>
      </c>
    </row>
    <row r="21" customFormat="false" ht="12.8" hidden="false" customHeight="false" outlineLevel="0" collapsed="false">
      <c r="A21" s="23" t="n">
        <v>1997</v>
      </c>
      <c r="B21" s="1" t="n">
        <f aca="false">COUNTIFS('PubMed listings'!$D$4:D$230,A21&amp;"*",'PubMed listings'!$J$4:$J$230,"Positive")</f>
        <v>1</v>
      </c>
      <c r="C21" s="1" t="n">
        <f aca="false">COUNTIFS('PubMed listings'!$D$4:$D$230,A21&amp;"*",'PubMed listings'!$J$4:$J$230,"Negative")</f>
        <v>4</v>
      </c>
      <c r="D21" s="1" t="n">
        <f aca="false">B21+C21</f>
        <v>5</v>
      </c>
      <c r="F21" s="1" t="n">
        <f aca="false">COUNTIFS('PubMed listings'!$D$4:$D$230,A21&amp;"*",'PubMed listings'!$J$4:$J$230,"Positive",'PubMed listings'!$E$4:$E$230,"&lt;&gt;India")</f>
        <v>1</v>
      </c>
      <c r="G21" s="1" t="n">
        <f aca="false">COUNTIFS('PubMed listings'!$D$4:$D$230,A21&amp;"*",'PubMed listings'!$J$4:$J$230,"Negative",'PubMed listings'!$E$4:$E$230,"&lt;&gt;India")</f>
        <v>4</v>
      </c>
      <c r="H21" s="1" t="n">
        <f aca="false">F21+G21</f>
        <v>5</v>
      </c>
    </row>
    <row r="22" customFormat="false" ht="12.8" hidden="false" customHeight="false" outlineLevel="0" collapsed="false">
      <c r="A22" s="23" t="n">
        <v>1998</v>
      </c>
      <c r="B22" s="1" t="n">
        <f aca="false">COUNTIFS('PubMed listings'!$D$4:D$230,A22&amp;"*",'PubMed listings'!$J$4:$J$230,"Positive")</f>
        <v>1</v>
      </c>
      <c r="C22" s="1" t="n">
        <f aca="false">COUNTIFS('PubMed listings'!$D$4:$D$230,A22&amp;"*",'PubMed listings'!$J$4:$J$230,"Negative")</f>
        <v>4</v>
      </c>
      <c r="D22" s="1" t="n">
        <f aca="false">B22+C22</f>
        <v>5</v>
      </c>
      <c r="F22" s="1" t="n">
        <f aca="false">COUNTIFS('PubMed listings'!$D$4:$D$230,A22&amp;"*",'PubMed listings'!$J$4:$J$230,"Positive",'PubMed listings'!$E$4:$E$230,"&lt;&gt;India")</f>
        <v>1</v>
      </c>
      <c r="G22" s="1" t="n">
        <f aca="false">COUNTIFS('PubMed listings'!$D$4:$D$230,A22&amp;"*",'PubMed listings'!$J$4:$J$230,"Negative",'PubMed listings'!$E$4:$E$230,"&lt;&gt;India")</f>
        <v>4</v>
      </c>
      <c r="H22" s="1" t="n">
        <f aca="false">F22+G22</f>
        <v>5</v>
      </c>
    </row>
    <row r="23" customFormat="false" ht="12.8" hidden="false" customHeight="false" outlineLevel="0" collapsed="false">
      <c r="A23" s="23" t="n">
        <v>1999</v>
      </c>
      <c r="B23" s="1" t="n">
        <f aca="false">COUNTIFS('PubMed listings'!$D$4:D$230,A23&amp;"*",'PubMed listings'!$J$4:$J$230,"Positive")</f>
        <v>1</v>
      </c>
      <c r="C23" s="1" t="n">
        <f aca="false">COUNTIFS('PubMed listings'!$D$4:$D$230,A23&amp;"*",'PubMed listings'!$J$4:$J$230,"Negative")</f>
        <v>3</v>
      </c>
      <c r="D23" s="1" t="n">
        <f aca="false">B23+C23</f>
        <v>4</v>
      </c>
      <c r="F23" s="1" t="n">
        <f aca="false">COUNTIFS('PubMed listings'!$D$4:$D$230,A23&amp;"*",'PubMed listings'!$J$4:$J$230,"Positive",'PubMed listings'!$E$4:$E$230,"&lt;&gt;India")</f>
        <v>1</v>
      </c>
      <c r="G23" s="1" t="n">
        <f aca="false">COUNTIFS('PubMed listings'!$D$4:$D$230,A23&amp;"*",'PubMed listings'!$J$4:$J$230,"Negative",'PubMed listings'!$E$4:$E$230,"&lt;&gt;India")</f>
        <v>2</v>
      </c>
      <c r="H23" s="1" t="n">
        <f aca="false">F23+G23</f>
        <v>3</v>
      </c>
    </row>
    <row r="24" customFormat="false" ht="12.8" hidden="false" customHeight="false" outlineLevel="0" collapsed="false">
      <c r="A24" s="23" t="n">
        <v>2000</v>
      </c>
      <c r="B24" s="1" t="n">
        <f aca="false">COUNTIFS('PubMed listings'!$D$4:D$230,A24&amp;"*",'PubMed listings'!$J$4:$J$230,"Positive")</f>
        <v>5</v>
      </c>
      <c r="C24" s="1" t="n">
        <f aca="false">COUNTIFS('PubMed listings'!$D$4:$D$230,A24&amp;"*",'PubMed listings'!$J$4:$J$230,"Negative")</f>
        <v>5</v>
      </c>
      <c r="D24" s="1" t="n">
        <f aca="false">B24+C24</f>
        <v>10</v>
      </c>
      <c r="F24" s="1" t="n">
        <f aca="false">COUNTIFS('PubMed listings'!$D$4:$D$230,A24&amp;"*",'PubMed listings'!$J$4:$J$230,"Positive",'PubMed listings'!$E$4:$E$230,"&lt;&gt;India")</f>
        <v>5</v>
      </c>
      <c r="G24" s="1" t="n">
        <f aca="false">COUNTIFS('PubMed listings'!$D$4:$D$230,A24&amp;"*",'PubMed listings'!$J$4:$J$230,"Negative",'PubMed listings'!$E$4:$E$230,"&lt;&gt;India")</f>
        <v>5</v>
      </c>
      <c r="H24" s="1" t="n">
        <f aca="false">F24+G24</f>
        <v>10</v>
      </c>
    </row>
    <row r="25" customFormat="false" ht="12.8" hidden="false" customHeight="false" outlineLevel="0" collapsed="false">
      <c r="A25" s="23" t="n">
        <v>2001</v>
      </c>
      <c r="B25" s="1" t="n">
        <f aca="false">COUNTIFS('PubMed listings'!$D$4:D$230,A25&amp;"*",'PubMed listings'!$J$4:$J$230,"Positive")</f>
        <v>1</v>
      </c>
      <c r="C25" s="1" t="n">
        <f aca="false">COUNTIFS('PubMed listings'!$D$4:$D$230,A25&amp;"*",'PubMed listings'!$J$4:$J$230,"Negative")</f>
        <v>8</v>
      </c>
      <c r="D25" s="1" t="n">
        <f aca="false">B25+C25</f>
        <v>9</v>
      </c>
      <c r="F25" s="1" t="n">
        <f aca="false">COUNTIFS('PubMed listings'!$D$4:$D$230,A25&amp;"*",'PubMed listings'!$J$4:$J$230,"Positive",'PubMed listings'!$E$4:$E$230,"&lt;&gt;India")</f>
        <v>1</v>
      </c>
      <c r="G25" s="1" t="n">
        <f aca="false">COUNTIFS('PubMed listings'!$D$4:$D$230,A25&amp;"*",'PubMed listings'!$J$4:$J$230,"Negative",'PubMed listings'!$E$4:$E$230,"&lt;&gt;India")</f>
        <v>8</v>
      </c>
      <c r="H25" s="1" t="n">
        <f aca="false">F25+G25</f>
        <v>9</v>
      </c>
    </row>
    <row r="26" customFormat="false" ht="12.8" hidden="false" customHeight="false" outlineLevel="0" collapsed="false">
      <c r="A26" s="23" t="n">
        <v>2002</v>
      </c>
      <c r="B26" s="1" t="n">
        <f aca="false">COUNTIFS('PubMed listings'!$D$4:D$230,A26&amp;"*",'PubMed listings'!$J$4:$J$230,"Positive")</f>
        <v>2</v>
      </c>
      <c r="C26" s="1" t="n">
        <f aca="false">COUNTIFS('PubMed listings'!$D$4:$D$230,A26&amp;"*",'PubMed listings'!$J$4:$J$230,"Negative")</f>
        <v>3</v>
      </c>
      <c r="D26" s="1" t="n">
        <f aca="false">B26+C26</f>
        <v>5</v>
      </c>
      <c r="F26" s="1" t="n">
        <f aca="false">COUNTIFS('PubMed listings'!$D$4:$D$230,A26&amp;"*",'PubMed listings'!$J$4:$J$230,"Positive",'PubMed listings'!$E$4:$E$230,"&lt;&gt;India")</f>
        <v>2</v>
      </c>
      <c r="G26" s="1" t="n">
        <f aca="false">COUNTIFS('PubMed listings'!$D$4:$D$230,A26&amp;"*",'PubMed listings'!$J$4:$J$230,"Negative",'PubMed listings'!$E$4:$E$230,"&lt;&gt;India")</f>
        <v>3</v>
      </c>
      <c r="H26" s="1" t="n">
        <f aca="false">F26+G26</f>
        <v>5</v>
      </c>
    </row>
    <row r="27" customFormat="false" ht="12.8" hidden="false" customHeight="false" outlineLevel="0" collapsed="false">
      <c r="A27" s="23" t="n">
        <v>2003</v>
      </c>
      <c r="B27" s="1" t="n">
        <f aca="false">COUNTIFS('PubMed listings'!$D$4:D$230,A27&amp;"*",'PubMed listings'!$J$4:$J$230,"Positive")</f>
        <v>1</v>
      </c>
      <c r="C27" s="1" t="n">
        <f aca="false">COUNTIFS('PubMed listings'!$D$4:$D$230,A27&amp;"*",'PubMed listings'!$J$4:$J$230,"Negative")</f>
        <v>6</v>
      </c>
      <c r="D27" s="1" t="n">
        <f aca="false">B27+C27</f>
        <v>7</v>
      </c>
      <c r="F27" s="1" t="n">
        <f aca="false">COUNTIFS('PubMed listings'!$D$4:$D$230,A27&amp;"*",'PubMed listings'!$J$4:$J$230,"Positive",'PubMed listings'!$E$4:$E$230,"&lt;&gt;India")</f>
        <v>1</v>
      </c>
      <c r="G27" s="1" t="n">
        <f aca="false">COUNTIFS('PubMed listings'!$D$4:$D$230,A27&amp;"*",'PubMed listings'!$J$4:$J$230,"Negative",'PubMed listings'!$E$4:$E$230,"&lt;&gt;India")</f>
        <v>6</v>
      </c>
      <c r="H27" s="1" t="n">
        <f aca="false">F27+G27</f>
        <v>7</v>
      </c>
    </row>
    <row r="28" customFormat="false" ht="12.8" hidden="false" customHeight="false" outlineLevel="0" collapsed="false">
      <c r="A28" s="23" t="n">
        <v>2004</v>
      </c>
      <c r="B28" s="1" t="n">
        <f aca="false">COUNTIFS('PubMed listings'!$D$4:D$230,A28&amp;"*",'PubMed listings'!$J$4:$J$230,"Positive")</f>
        <v>5</v>
      </c>
      <c r="C28" s="1" t="n">
        <f aca="false">COUNTIFS('PubMed listings'!$D$4:$D$230,A28&amp;"*",'PubMed listings'!$J$4:$J$230,"Negative")</f>
        <v>4</v>
      </c>
      <c r="D28" s="1" t="n">
        <f aca="false">B28+C28</f>
        <v>9</v>
      </c>
      <c r="F28" s="1" t="n">
        <f aca="false">COUNTIFS('PubMed listings'!$D$4:$D$230,A28&amp;"*",'PubMed listings'!$J$4:$J$230,"Positive",'PubMed listings'!$E$4:$E$230,"&lt;&gt;India")</f>
        <v>5</v>
      </c>
      <c r="G28" s="1" t="n">
        <f aca="false">COUNTIFS('PubMed listings'!$D$4:$D$230,A28&amp;"*",'PubMed listings'!$J$4:$J$230,"Negative",'PubMed listings'!$E$4:$E$230,"&lt;&gt;India")</f>
        <v>4</v>
      </c>
      <c r="H28" s="1" t="n">
        <f aca="false">F28+G28</f>
        <v>9</v>
      </c>
    </row>
    <row r="29" customFormat="false" ht="12.8" hidden="false" customHeight="false" outlineLevel="0" collapsed="false">
      <c r="A29" s="23" t="n">
        <v>2005</v>
      </c>
      <c r="B29" s="1" t="n">
        <f aca="false">COUNTIFS('PubMed listings'!$D$4:D$230,A29&amp;"*",'PubMed listings'!$J$4:$J$230,"Positive")</f>
        <v>7</v>
      </c>
      <c r="C29" s="1" t="n">
        <f aca="false">COUNTIFS('PubMed listings'!$D$4:$D$230,A29&amp;"*",'PubMed listings'!$J$4:$J$230,"Negative")</f>
        <v>5</v>
      </c>
      <c r="D29" s="1" t="n">
        <f aca="false">B29+C29</f>
        <v>12</v>
      </c>
      <c r="F29" s="1" t="n">
        <f aca="false">COUNTIFS('PubMed listings'!$D$4:$D$230,A29&amp;"*",'PubMed listings'!$J$4:$J$230,"Positive",'PubMed listings'!$E$4:$E$230,"&lt;&gt;India")</f>
        <v>7</v>
      </c>
      <c r="G29" s="1" t="n">
        <f aca="false">COUNTIFS('PubMed listings'!$D$4:$D$230,A29&amp;"*",'PubMed listings'!$J$4:$J$230,"Negative",'PubMed listings'!$E$4:$E$230,"&lt;&gt;India")</f>
        <v>5</v>
      </c>
      <c r="H29" s="1" t="n">
        <f aca="false">F29+G29</f>
        <v>12</v>
      </c>
    </row>
    <row r="30" customFormat="false" ht="12.8" hidden="false" customHeight="false" outlineLevel="0" collapsed="false">
      <c r="A30" s="23" t="n">
        <v>2006</v>
      </c>
      <c r="B30" s="1" t="n">
        <f aca="false">COUNTIFS('PubMed listings'!$D$4:D$230,A30&amp;"*",'PubMed listings'!$J$4:$J$230,"Positive")</f>
        <v>1</v>
      </c>
      <c r="C30" s="1" t="n">
        <f aca="false">COUNTIFS('PubMed listings'!$D$4:$D$230,A30&amp;"*",'PubMed listings'!$J$4:$J$230,"Negative")</f>
        <v>3</v>
      </c>
      <c r="D30" s="1" t="n">
        <f aca="false">B30+C30</f>
        <v>4</v>
      </c>
      <c r="F30" s="1" t="n">
        <f aca="false">COUNTIFS('PubMed listings'!$D$4:$D$230,A30&amp;"*",'PubMed listings'!$J$4:$J$230,"Positive",'PubMed listings'!$E$4:$E$230,"&lt;&gt;India")</f>
        <v>1</v>
      </c>
      <c r="G30" s="1" t="n">
        <f aca="false">COUNTIFS('PubMed listings'!$D$4:$D$230,A30&amp;"*",'PubMed listings'!$J$4:$J$230,"Negative",'PubMed listings'!$E$4:$E$230,"&lt;&gt;India")</f>
        <v>3</v>
      </c>
      <c r="H30" s="1" t="n">
        <f aca="false">F30+G30</f>
        <v>4</v>
      </c>
    </row>
    <row r="31" customFormat="false" ht="12.8" hidden="false" customHeight="false" outlineLevel="0" collapsed="false">
      <c r="A31" s="23" t="n">
        <v>2007</v>
      </c>
      <c r="B31" s="1" t="n">
        <f aca="false">COUNTIFS('PubMed listings'!$D$4:D$230,A31&amp;"*",'PubMed listings'!$J$4:$J$230,"Positive")</f>
        <v>4</v>
      </c>
      <c r="C31" s="1" t="n">
        <f aca="false">COUNTIFS('PubMed listings'!$D$4:$D$230,A31&amp;"*",'PubMed listings'!$J$4:$J$230,"Negative")</f>
        <v>4</v>
      </c>
      <c r="D31" s="1" t="n">
        <f aca="false">B31+C31</f>
        <v>8</v>
      </c>
      <c r="F31" s="1" t="n">
        <f aca="false">COUNTIFS('PubMed listings'!$D$4:$D$230,A31&amp;"*",'PubMed listings'!$J$4:$J$230,"Positive",'PubMed listings'!$E$4:$E$230,"&lt;&gt;India")</f>
        <v>4</v>
      </c>
      <c r="G31" s="1" t="n">
        <f aca="false">COUNTIFS('PubMed listings'!$D$4:$D$230,A31&amp;"*",'PubMed listings'!$J$4:$J$230,"Negative",'PubMed listings'!$E$4:$E$230,"&lt;&gt;India")</f>
        <v>4</v>
      </c>
      <c r="H31" s="1" t="n">
        <f aca="false">F31+G31</f>
        <v>8</v>
      </c>
    </row>
    <row r="32" customFormat="false" ht="12.8" hidden="false" customHeight="false" outlineLevel="0" collapsed="false">
      <c r="A32" s="23" t="n">
        <v>2008</v>
      </c>
      <c r="B32" s="1" t="n">
        <f aca="false">COUNTIFS('PubMed listings'!$D$4:D$230,A32&amp;"*",'PubMed listings'!$J$4:$J$230,"Positive")</f>
        <v>2</v>
      </c>
      <c r="C32" s="1" t="n">
        <f aca="false">COUNTIFS('PubMed listings'!$D$4:$D$230,A32&amp;"*",'PubMed listings'!$J$4:$J$230,"Negative")</f>
        <v>3</v>
      </c>
      <c r="D32" s="1" t="n">
        <f aca="false">B32+C32</f>
        <v>5</v>
      </c>
      <c r="F32" s="1" t="n">
        <f aca="false">COUNTIFS('PubMed listings'!$D$4:$D$230,A32&amp;"*",'PubMed listings'!$J$4:$J$230,"Positive",'PubMed listings'!$E$4:$E$230,"&lt;&gt;India")</f>
        <v>2</v>
      </c>
      <c r="G32" s="1" t="n">
        <f aca="false">COUNTIFS('PubMed listings'!$D$4:$D$230,A32&amp;"*",'PubMed listings'!$J$4:$J$230,"Negative",'PubMed listings'!$E$4:$E$230,"&lt;&gt;India")</f>
        <v>3</v>
      </c>
      <c r="H32" s="1" t="n">
        <f aca="false">F32+G32</f>
        <v>5</v>
      </c>
    </row>
    <row r="33" customFormat="false" ht="12.8" hidden="false" customHeight="false" outlineLevel="0" collapsed="false">
      <c r="A33" s="23" t="n">
        <v>2009</v>
      </c>
      <c r="B33" s="1" t="n">
        <f aca="false">COUNTIFS('PubMed listings'!$D$4:D$230,A33&amp;"*",'PubMed listings'!$J$4:$J$230,"Positive")</f>
        <v>5</v>
      </c>
      <c r="C33" s="1" t="n">
        <f aca="false">COUNTIFS('PubMed listings'!$D$4:$D$230,A33&amp;"*",'PubMed listings'!$J$4:$J$230,"Negative")</f>
        <v>4</v>
      </c>
      <c r="D33" s="1" t="n">
        <f aca="false">B33+C33</f>
        <v>9</v>
      </c>
      <c r="F33" s="1" t="n">
        <f aca="false">COUNTIFS('PubMed listings'!$D$4:$D$230,A33&amp;"*",'PubMed listings'!$J$4:$J$230,"Positive",'PubMed listings'!$E$4:$E$230,"&lt;&gt;India")</f>
        <v>5</v>
      </c>
      <c r="G33" s="1" t="n">
        <f aca="false">COUNTIFS('PubMed listings'!$D$4:$D$230,A33&amp;"*",'PubMed listings'!$J$4:$J$230,"Negative",'PubMed listings'!$E$4:$E$230,"&lt;&gt;India")</f>
        <v>4</v>
      </c>
      <c r="H33" s="1" t="n">
        <f aca="false">F33+G33</f>
        <v>9</v>
      </c>
    </row>
    <row r="34" customFormat="false" ht="12.8" hidden="false" customHeight="false" outlineLevel="0" collapsed="false">
      <c r="A34" s="23" t="n">
        <v>2010</v>
      </c>
      <c r="B34" s="1" t="n">
        <f aca="false">COUNTIFS('PubMed listings'!$D$4:D$230,A34&amp;"*",'PubMed listings'!$J$4:$J$230,"Positive")</f>
        <v>1</v>
      </c>
      <c r="C34" s="1" t="n">
        <f aca="false">COUNTIFS('PubMed listings'!$D$4:$D$230,A34&amp;"*",'PubMed listings'!$J$4:$J$230,"Negative")</f>
        <v>4</v>
      </c>
      <c r="D34" s="1" t="n">
        <f aca="false">B34+C34</f>
        <v>5</v>
      </c>
      <c r="F34" s="1" t="n">
        <f aca="false">COUNTIFS('PubMed listings'!$D$4:$D$230,A34&amp;"*",'PubMed listings'!$J$4:$J$230,"Positive",'PubMed listings'!$E$4:$E$230,"&lt;&gt;India")</f>
        <v>1</v>
      </c>
      <c r="G34" s="1" t="n">
        <f aca="false">COUNTIFS('PubMed listings'!$D$4:$D$230,A34&amp;"*",'PubMed listings'!$J$4:$J$230,"Negative",'PubMed listings'!$E$4:$E$230,"&lt;&gt;India")</f>
        <v>4</v>
      </c>
      <c r="H34" s="1" t="n">
        <f aca="false">F34+G34</f>
        <v>5</v>
      </c>
    </row>
    <row r="35" customFormat="false" ht="12.8" hidden="false" customHeight="false" outlineLevel="0" collapsed="false">
      <c r="A35" s="23" t="n">
        <v>2011</v>
      </c>
      <c r="B35" s="1" t="n">
        <f aca="false">COUNTIFS('PubMed listings'!$D$4:D$230,A35&amp;"*",'PubMed listings'!$J$4:$J$230,"Positive")</f>
        <v>3</v>
      </c>
      <c r="C35" s="1" t="n">
        <f aca="false">COUNTIFS('PubMed listings'!$D$4:$D$230,A35&amp;"*",'PubMed listings'!$J$4:$J$230,"Negative")</f>
        <v>2</v>
      </c>
      <c r="D35" s="1" t="n">
        <f aca="false">B35+C35</f>
        <v>5</v>
      </c>
      <c r="F35" s="1" t="n">
        <f aca="false">COUNTIFS('PubMed listings'!$D$4:$D$230,A35&amp;"*",'PubMed listings'!$J$4:$J$230,"Positive",'PubMed listings'!$E$4:$E$230,"&lt;&gt;India")</f>
        <v>2</v>
      </c>
      <c r="G35" s="1" t="n">
        <f aca="false">COUNTIFS('PubMed listings'!$D$4:$D$230,A35&amp;"*",'PubMed listings'!$J$4:$J$230,"Negative",'PubMed listings'!$E$4:$E$230,"&lt;&gt;India")</f>
        <v>2</v>
      </c>
      <c r="H35" s="1" t="n">
        <f aca="false">F35+G35</f>
        <v>4</v>
      </c>
    </row>
    <row r="36" customFormat="false" ht="12.8" hidden="false" customHeight="false" outlineLevel="0" collapsed="false">
      <c r="A36" s="23" t="n">
        <v>2012</v>
      </c>
      <c r="B36" s="1" t="n">
        <f aca="false">COUNTIFS('PubMed listings'!$D$4:D$230,A36&amp;"*",'PubMed listings'!$J$4:$J$230,"Positive")</f>
        <v>3</v>
      </c>
      <c r="C36" s="1" t="n">
        <f aca="false">COUNTIFS('PubMed listings'!$D$4:$D$230,A36&amp;"*",'PubMed listings'!$J$4:$J$230,"Negative")</f>
        <v>4</v>
      </c>
      <c r="D36" s="1" t="n">
        <f aca="false">B36+C36</f>
        <v>7</v>
      </c>
      <c r="F36" s="1" t="n">
        <f aca="false">COUNTIFS('PubMed listings'!$D$4:$D$230,A36&amp;"*",'PubMed listings'!$J$4:$J$230,"Positive",'PubMed listings'!$E$4:$E$230,"&lt;&gt;India")</f>
        <v>3</v>
      </c>
      <c r="G36" s="1" t="n">
        <f aca="false">COUNTIFS('PubMed listings'!$D$4:$D$230,A36&amp;"*",'PubMed listings'!$J$4:$J$230,"Negative",'PubMed listings'!$E$4:$E$230,"&lt;&gt;India")</f>
        <v>4</v>
      </c>
      <c r="H36" s="1" t="n">
        <f aca="false">F36+G36</f>
        <v>7</v>
      </c>
    </row>
    <row r="37" customFormat="false" ht="12.8" hidden="false" customHeight="false" outlineLevel="0" collapsed="false">
      <c r="A37" s="23" t="n">
        <v>2013</v>
      </c>
      <c r="B37" s="1" t="n">
        <f aca="false">COUNTIFS('PubMed listings'!$D$4:D$230,A37&amp;"*",'PubMed listings'!$J$4:$J$230,"Positive")</f>
        <v>6</v>
      </c>
      <c r="C37" s="1" t="n">
        <f aca="false">COUNTIFS('PubMed listings'!$D$4:$D$230,A37&amp;"*",'PubMed listings'!$J$4:$J$230,"Negative")</f>
        <v>2</v>
      </c>
      <c r="D37" s="1" t="n">
        <f aca="false">B37+C37</f>
        <v>8</v>
      </c>
      <c r="F37" s="1" t="n">
        <f aca="false">COUNTIFS('PubMed listings'!$D$4:$D$230,A37&amp;"*",'PubMed listings'!$J$4:$J$230,"Positive",'PubMed listings'!$E$4:$E$230,"&lt;&gt;India")</f>
        <v>6</v>
      </c>
      <c r="G37" s="1" t="n">
        <f aca="false">COUNTIFS('PubMed listings'!$D$4:$D$230,A37&amp;"*",'PubMed listings'!$J$4:$J$230,"Negative",'PubMed listings'!$E$4:$E$230,"&lt;&gt;India")</f>
        <v>2</v>
      </c>
      <c r="H37" s="1" t="n">
        <f aca="false">F37+G37</f>
        <v>8</v>
      </c>
    </row>
    <row r="38" customFormat="false" ht="12.8" hidden="false" customHeight="false" outlineLevel="0" collapsed="false">
      <c r="A38" s="23" t="n">
        <v>2014</v>
      </c>
      <c r="B38" s="1" t="n">
        <f aca="false">COUNTIFS('PubMed listings'!$D$4:D$230,A38&amp;"*",'PubMed listings'!$J$4:$J$230,"Positive")</f>
        <v>6</v>
      </c>
      <c r="C38" s="1" t="n">
        <f aca="false">COUNTIFS('PubMed listings'!$D$4:$D$230,A38&amp;"*",'PubMed listings'!$J$4:$J$230,"Negative")</f>
        <v>2</v>
      </c>
      <c r="D38" s="1" t="n">
        <f aca="false">B38+C38</f>
        <v>8</v>
      </c>
      <c r="F38" s="1" t="n">
        <f aca="false">COUNTIFS('PubMed listings'!$D$4:$D$230,A38&amp;"*",'PubMed listings'!$J$4:$J$230,"Positive",'PubMed listings'!$E$4:$E$230,"&lt;&gt;India")</f>
        <v>3</v>
      </c>
      <c r="G38" s="1" t="n">
        <f aca="false">COUNTIFS('PubMed listings'!$D$4:$D$230,A38&amp;"*",'PubMed listings'!$J$4:$J$230,"Negative",'PubMed listings'!$E$4:$E$230,"&lt;&gt;India")</f>
        <v>2</v>
      </c>
      <c r="H38" s="1" t="n">
        <f aca="false">F38+G38</f>
        <v>5</v>
      </c>
    </row>
    <row r="39" customFormat="false" ht="12.8" hidden="false" customHeight="false" outlineLevel="0" collapsed="false">
      <c r="A39" s="23" t="n">
        <v>2015</v>
      </c>
      <c r="B39" s="1" t="n">
        <f aca="false">COUNTIFS('PubMed listings'!$D$4:D$230,A39&amp;"*",'PubMed listings'!$J$4:$J$230,"Positive")</f>
        <v>1</v>
      </c>
      <c r="C39" s="1" t="n">
        <f aca="false">COUNTIFS('PubMed listings'!$D$4:$D$230,A39&amp;"*",'PubMed listings'!$J$4:$J$230,"Negative")</f>
        <v>1</v>
      </c>
      <c r="D39" s="1" t="n">
        <f aca="false">B39+C39</f>
        <v>2</v>
      </c>
      <c r="F39" s="1" t="n">
        <f aca="false">COUNTIFS('PubMed listings'!$D$4:$D$230,A39&amp;"*",'PubMed listings'!$J$4:$J$230,"Positive",'PubMed listings'!$E$4:$E$230,"&lt;&gt;India")</f>
        <v>1</v>
      </c>
      <c r="G39" s="1" t="n">
        <f aca="false">COUNTIFS('PubMed listings'!$D$4:$D$230,A39&amp;"*",'PubMed listings'!$J$4:$J$230,"Negative",'PubMed listings'!$E$4:$E$230,"&lt;&gt;India")</f>
        <v>0</v>
      </c>
      <c r="H39" s="1" t="n">
        <f aca="false">F39+G39</f>
        <v>1</v>
      </c>
    </row>
    <row r="40" customFormat="false" ht="12.8" hidden="false" customHeight="false" outlineLevel="0" collapsed="false">
      <c r="A40" s="23" t="n">
        <v>2016</v>
      </c>
      <c r="B40" s="1" t="n">
        <f aca="false">COUNTIFS('PubMed listings'!$D$4:D$230,A40&amp;"*",'PubMed listings'!$J$4:$J$230,"Positive")</f>
        <v>5</v>
      </c>
      <c r="C40" s="1" t="n">
        <f aca="false">COUNTIFS('PubMed listings'!$D$4:$D$230,A40&amp;"*",'PubMed listings'!$J$4:$J$230,"Negative")</f>
        <v>4</v>
      </c>
      <c r="D40" s="1" t="n">
        <f aca="false">B40+C40</f>
        <v>9</v>
      </c>
      <c r="F40" s="1" t="n">
        <f aca="false">COUNTIFS('PubMed listings'!$D$4:$D$230,A40&amp;"*",'PubMed listings'!$J$4:$J$230,"Positive",'PubMed listings'!$E$4:$E$230,"&lt;&gt;India")</f>
        <v>5</v>
      </c>
      <c r="G40" s="1" t="n">
        <f aca="false">COUNTIFS('PubMed listings'!$D$4:$D$230,A40&amp;"*",'PubMed listings'!$J$4:$J$230,"Negative",'PubMed listings'!$E$4:$E$230,"&lt;&gt;India")</f>
        <v>4</v>
      </c>
      <c r="H40" s="1" t="n">
        <f aca="false">F40+G40</f>
        <v>9</v>
      </c>
    </row>
    <row r="41" customFormat="false" ht="12.8" hidden="false" customHeight="false" outlineLevel="0" collapsed="false">
      <c r="A41" s="23" t="n">
        <v>2017</v>
      </c>
      <c r="B41" s="1" t="n">
        <f aca="false">COUNTIFS('PubMed listings'!$D$4:D$230,A41&amp;"*",'PubMed listings'!$J$4:$J$230,"Positive")</f>
        <v>3</v>
      </c>
      <c r="C41" s="1" t="n">
        <f aca="false">COUNTIFS('PubMed listings'!$D$4:$D$230,A41&amp;"*",'PubMed listings'!$J$4:$J$230,"Negative")</f>
        <v>3</v>
      </c>
      <c r="D41" s="1" t="n">
        <f aca="false">B41+C41</f>
        <v>6</v>
      </c>
      <c r="F41" s="1" t="n">
        <f aca="false">COUNTIFS('PubMed listings'!$D$4:$D$230,A41&amp;"*",'PubMed listings'!$J$4:$J$230,"Positive",'PubMed listings'!$E$4:$E$230,"&lt;&gt;India")</f>
        <v>3</v>
      </c>
      <c r="G41" s="1" t="n">
        <f aca="false">COUNTIFS('PubMed listings'!$D$4:$D$230,A41&amp;"*",'PubMed listings'!$J$4:$J$230,"Negative",'PubMed listings'!$E$4:$E$230,"&lt;&gt;India")</f>
        <v>3</v>
      </c>
      <c r="H41" s="1" t="n">
        <f aca="false">F41+G41</f>
        <v>6</v>
      </c>
    </row>
    <row r="42" customFormat="false" ht="12.8" hidden="false" customHeight="false" outlineLevel="0" collapsed="false">
      <c r="A42" s="23" t="n">
        <v>2018</v>
      </c>
      <c r="B42" s="1" t="n">
        <f aca="false">COUNTIFS('PubMed listings'!$D$4:D$230,A42&amp;"*",'PubMed listings'!$J$4:$J$230,"Positive")</f>
        <v>3</v>
      </c>
      <c r="C42" s="1" t="n">
        <f aca="false">COUNTIFS('PubMed listings'!$D$4:$D$230,A42&amp;"*",'PubMed listings'!$J$4:$J$230,"Negative")</f>
        <v>2</v>
      </c>
      <c r="D42" s="1" t="n">
        <f aca="false">B42+C42</f>
        <v>5</v>
      </c>
      <c r="F42" s="1" t="n">
        <f aca="false">COUNTIFS('PubMed listings'!$D$4:$D$230,A42&amp;"*",'PubMed listings'!$J$4:$J$230,"Positive",'PubMed listings'!$E$4:$E$230,"&lt;&gt;India")</f>
        <v>2</v>
      </c>
      <c r="G42" s="1" t="n">
        <f aca="false">COUNTIFS('PubMed listings'!$D$4:$D$230,A42&amp;"*",'PubMed listings'!$J$4:$J$230,"Negative",'PubMed listings'!$E$4:$E$230,"&lt;&gt;India")</f>
        <v>1</v>
      </c>
      <c r="H42" s="1" t="n">
        <f aca="false">F42+G42</f>
        <v>3</v>
      </c>
    </row>
    <row r="43" customFormat="false" ht="12.8" hidden="false" customHeight="false" outlineLevel="0" collapsed="false">
      <c r="A43" s="23" t="n">
        <v>2019</v>
      </c>
      <c r="B43" s="1" t="n">
        <f aca="false">COUNTIFS('PubMed listings'!$D$4:D$230,A43&amp;"*",'PubMed listings'!$J$4:$J$230,"Positive")</f>
        <v>5</v>
      </c>
      <c r="C43" s="1" t="n">
        <f aca="false">COUNTIFS('PubMed listings'!$D$4:$D$230,A43&amp;"*",'PubMed listings'!$J$4:$J$230,"Negative")</f>
        <v>3</v>
      </c>
      <c r="D43" s="1" t="n">
        <f aca="false">B43+C43</f>
        <v>8</v>
      </c>
      <c r="F43" s="1" t="n">
        <f aca="false">COUNTIFS('PubMed listings'!$D$4:$D$230,A43&amp;"*",'PubMed listings'!$J$4:$J$230,"Positive",'PubMed listings'!$E$4:$E$230,"&lt;&gt;India")</f>
        <v>4</v>
      </c>
      <c r="G43" s="1" t="n">
        <f aca="false">COUNTIFS('PubMed listings'!$D$4:$D$230,A43&amp;"*",'PubMed listings'!$J$4:$J$230,"Negative",'PubMed listings'!$E$4:$E$230,"&lt;&gt;India")</f>
        <v>2</v>
      </c>
      <c r="H43" s="1" t="n">
        <f aca="false">F43+G43</f>
        <v>6</v>
      </c>
    </row>
    <row r="44" customFormat="false" ht="12.8" hidden="false" customHeight="false" outlineLevel="0" collapsed="false">
      <c r="A44" s="23" t="n">
        <v>2020</v>
      </c>
      <c r="B44" s="1" t="n">
        <f aca="false">COUNTIFS('PubMed listings'!$D$4:D$230,A44&amp;"*",'PubMed listings'!$J$4:$J$230,"Positive")</f>
        <v>0</v>
      </c>
      <c r="C44" s="1" t="n">
        <f aca="false">COUNTIFS('PubMed listings'!$D$4:$D$230,A44&amp;"*",'PubMed listings'!$J$4:$J$230,"Negative")</f>
        <v>2</v>
      </c>
      <c r="D44" s="1" t="n">
        <f aca="false">B44+C44</f>
        <v>2</v>
      </c>
      <c r="F44" s="1" t="n">
        <f aca="false">COUNTIFS('PubMed listings'!$D$4:$D$230,A44&amp;"*",'PubMed listings'!$J$4:$J$230,"Positive",'PubMed listings'!$E$4:$E$230,"&lt;&gt;India")</f>
        <v>0</v>
      </c>
      <c r="G44" s="1" t="n">
        <f aca="false">COUNTIFS('PubMed listings'!$D$4:$D$230,A44&amp;"*",'PubMed listings'!$J$4:$J$230,"Negative",'PubMed listings'!$E$4:$E$230,"&lt;&gt;India")</f>
        <v>1</v>
      </c>
      <c r="H44" s="1" t="n">
        <f aca="false">F44+G44</f>
        <v>1</v>
      </c>
    </row>
    <row r="45" customFormat="false" ht="12.8" hidden="false" customHeight="false" outlineLevel="0" collapsed="false">
      <c r="A45" s="23" t="n">
        <v>2021</v>
      </c>
      <c r="B45" s="1" t="n">
        <f aca="false">COUNTIFS('PubMed listings'!$D$4:D$230,A45&amp;"*",'PubMed listings'!$J$4:$J$230,"Positive")</f>
        <v>2</v>
      </c>
      <c r="C45" s="1" t="n">
        <f aca="false">COUNTIFS('PubMed listings'!$D$4:$D$230,A45&amp;"*",'PubMed listings'!$J$4:$J$230,"Negative")</f>
        <v>4</v>
      </c>
      <c r="D45" s="1" t="n">
        <f aca="false">B45+C45</f>
        <v>6</v>
      </c>
      <c r="F45" s="1" t="n">
        <f aca="false">COUNTIFS('PubMed listings'!$D$4:$D$230,A45&amp;"*",'PubMed listings'!$J$4:$J$230,"Positive",'PubMed listings'!$E$4:$E$230,"&lt;&gt;India")</f>
        <v>0</v>
      </c>
      <c r="G45" s="1" t="n">
        <f aca="false">COUNTIFS('PubMed listings'!$D$4:$D$230,A45&amp;"*",'PubMed listings'!$J$4:$J$230,"Negative",'PubMed listings'!$E$4:$E$230,"&lt;&gt;India")</f>
        <v>1</v>
      </c>
      <c r="H45" s="1" t="n">
        <f aca="false">F45+G45</f>
        <v>1</v>
      </c>
    </row>
    <row r="46" customFormat="false" ht="12.8" hidden="false" customHeight="false" outlineLevel="0" collapsed="false">
      <c r="A46" s="23" t="n">
        <v>2022</v>
      </c>
      <c r="B46" s="1" t="n">
        <f aca="false">COUNTIFS('PubMed listings'!$D$4:D$230,A46&amp;"*",'PubMed listings'!$J$4:$J$230,"Positive")</f>
        <v>4</v>
      </c>
      <c r="C46" s="1" t="n">
        <f aca="false">COUNTIFS('PubMed listings'!$D$4:$D$230,A46&amp;"*",'PubMed listings'!$J$4:$J$230,"Negative")</f>
        <v>7</v>
      </c>
      <c r="D46" s="1" t="n">
        <f aca="false">B46+C46</f>
        <v>11</v>
      </c>
      <c r="F46" s="1" t="n">
        <f aca="false">COUNTIFS('PubMed listings'!$D$4:$D$230,A46&amp;"*",'PubMed listings'!$J$4:$J$230,"Positive",'PubMed listings'!$E$4:$E$230,"&lt;&gt;India")</f>
        <v>0</v>
      </c>
      <c r="G46" s="1" t="n">
        <f aca="false">COUNTIFS('PubMed listings'!$D$4:$D$230,A46&amp;"*",'PubMed listings'!$J$4:$J$230,"Negative",'PubMed listings'!$E$4:$E$230,"&lt;&gt;India")</f>
        <v>2</v>
      </c>
      <c r="H46" s="1" t="n">
        <f aca="false">F46+G46</f>
        <v>2</v>
      </c>
    </row>
    <row r="47" customFormat="false" ht="12.8" hidden="false" customHeight="false" outlineLevel="0" collapsed="false">
      <c r="A47" s="23" t="n">
        <v>2023</v>
      </c>
      <c r="B47" s="1" t="n">
        <f aca="false">COUNTIFS('PubMed listings'!$D$4:D$230,A47&amp;"*",'PubMed listings'!$J$4:$J$230,"Positive")</f>
        <v>7</v>
      </c>
      <c r="C47" s="1" t="n">
        <f aca="false">COUNTIFS('PubMed listings'!$D$4:$D$230,A47&amp;"*",'PubMed listings'!$J$4:$J$230,"Negative")</f>
        <v>7</v>
      </c>
      <c r="D47" s="1" t="n">
        <f aca="false">B47+C47</f>
        <v>14</v>
      </c>
      <c r="F47" s="1" t="n">
        <f aca="false">COUNTIFS('PubMed listings'!$D$4:$D$230,A47&amp;"*",'PubMed listings'!$J$4:$J$230,"Positive",'PubMed listings'!$E$4:$E$230,"&lt;&gt;India")</f>
        <v>1</v>
      </c>
      <c r="G47" s="1" t="n">
        <f aca="false">COUNTIFS('PubMed listings'!$D$4:$D$230,A47&amp;"*",'PubMed listings'!$J$4:$J$230,"Negative",'PubMed listings'!$E$4:$E$230,"&lt;&gt;India")</f>
        <v>1</v>
      </c>
      <c r="H47" s="1" t="n">
        <f aca="false">F47+G47</f>
        <v>2</v>
      </c>
    </row>
    <row r="48" customFormat="false" ht="12.8" hidden="false" customHeight="false" outlineLevel="0" collapsed="false">
      <c r="A48" s="23" t="n">
        <v>2024</v>
      </c>
      <c r="B48" s="1" t="n">
        <f aca="false">COUNTIFS('PubMed listings'!$D$4:D$230,A48&amp;"*",'PubMed listings'!$J$4:$J$230,"Positive")</f>
        <v>8</v>
      </c>
      <c r="C48" s="1" t="n">
        <f aca="false">COUNTIFS('PubMed listings'!$D$4:$D$230,A48&amp;"*",'PubMed listings'!$J$4:$J$230,"Negative")</f>
        <v>3</v>
      </c>
      <c r="D48" s="1" t="n">
        <f aca="false">B48+C48</f>
        <v>11</v>
      </c>
      <c r="F48" s="1" t="n">
        <f aca="false">COUNTIFS('PubMed listings'!$D$4:$D$230,A48&amp;"*",'PubMed listings'!$J$4:$J$230,"Positive",'PubMed listings'!$E$4:$E$230,"&lt;&gt;India")</f>
        <v>0</v>
      </c>
      <c r="G48" s="1" t="n">
        <f aca="false">COUNTIFS('PubMed listings'!$D$4:$D$230,A48&amp;"*",'PubMed listings'!$J$4:$J$230,"Negative",'PubMed listings'!$E$4:$E$230,"&lt;&gt;India")</f>
        <v>1</v>
      </c>
      <c r="H48" s="1" t="n">
        <f aca="false">F48+G48</f>
        <v>1</v>
      </c>
    </row>
    <row r="49" customFormat="false" ht="12.8" hidden="false" customHeight="false" outlineLevel="0" collapsed="false">
      <c r="A49" s="23" t="n">
        <v>2025</v>
      </c>
      <c r="B49" s="1" t="n">
        <f aca="false">COUNTIFS('PubMed listings'!$D$4:D$230,A49&amp;"*",'PubMed listings'!$J$4:$J$230,"Positive")</f>
        <v>4</v>
      </c>
      <c r="C49" s="1" t="n">
        <f aca="false">COUNTIFS('PubMed listings'!$D$4:$D$230,A49&amp;"*",'PubMed listings'!$J$4:$J$230,"Negative")</f>
        <v>1</v>
      </c>
      <c r="D49" s="1" t="n">
        <f aca="false">B49+C49</f>
        <v>5</v>
      </c>
      <c r="F49" s="1" t="n">
        <f aca="false">COUNTIFS('PubMed listings'!$D$4:$D$230,A49&amp;"*",'PubMed listings'!$J$4:$J$230,"Positive",'PubMed listings'!$E$4:$E$230,"&lt;&gt;India")</f>
        <v>0</v>
      </c>
      <c r="G49" s="1" t="n">
        <f aca="false">COUNTIFS('PubMed listings'!$D$4:$D$230,A49&amp;"*",'PubMed listings'!$J$4:$J$230,"Negative",'PubMed listings'!$E$4:$E$230,"&lt;&gt;India")</f>
        <v>1</v>
      </c>
      <c r="H49" s="1" t="n">
        <f aca="false">F49+G49</f>
        <v>1</v>
      </c>
    </row>
    <row r="51" customFormat="false" ht="12.8" hidden="false" customHeight="false" outlineLevel="0" collapsed="false">
      <c r="B51" s="1" t="n">
        <f aca="false">SUM(B4:B49)</f>
        <v>106</v>
      </c>
      <c r="C51" s="1" t="n">
        <f aca="false">SUM(C4:C49)</f>
        <v>121</v>
      </c>
      <c r="D51" s="1" t="n">
        <f aca="false">SUM(D4:D49)</f>
        <v>227</v>
      </c>
      <c r="F51" s="1" t="n">
        <f aca="false">SUM(F4:F49)</f>
        <v>76</v>
      </c>
      <c r="G51" s="1" t="n">
        <f aca="false">SUM(G4:G49)</f>
        <v>100</v>
      </c>
      <c r="H51" s="1" t="n">
        <f aca="false">SUM(H4:H49)</f>
        <v>176</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Roman,Standaard"&amp;12&amp;A</oddHeader>
    <oddFooter>&amp;C&amp;"Times New Roman,Standaard"&amp;12Pagina &amp;P</oddFooter>
  </headerFooter>
  <drawing r:id="rId1"/>
</worksheet>
</file>

<file path=docProps/app.xml><?xml version="1.0" encoding="utf-8"?>
<Properties xmlns="http://schemas.openxmlformats.org/officeDocument/2006/extended-properties" xmlns:vt="http://schemas.openxmlformats.org/officeDocument/2006/docPropsVTypes">
  <Template/>
  <TotalTime>3231</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2025-10-09T15:09:12Z</dcterms:created>
  <dc:creator/>
  <dc:description/>
  <dc:language>nl-NL</dc:language>
  <cp:lastModifiedBy/>
  <dcterms:modified xsi:type="dcterms:W3CDTF">2025-11-27T17:15:33Z</dcterms:modified>
  <cp:revision>1196</cp:revision>
  <dc:subject/>
  <dc:title/>
</cp:coreProperties>
</file>

<file path=docProps/custom.xml><?xml version="1.0" encoding="utf-8"?>
<Properties xmlns="http://schemas.openxmlformats.org/officeDocument/2006/custom-properties" xmlns:vt="http://schemas.openxmlformats.org/officeDocument/2006/docPropsVTypes"/>
</file>